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12Stunden.CH\"/>
    </mc:Choice>
  </mc:AlternateContent>
  <xr:revisionPtr revIDLastSave="0" documentId="13_ncr:1_{13E210D6-D45E-4113-B121-102321F970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Entry" sheetId="1" r:id="rId1"/>
    <sheet name="HELPER" sheetId="2" r:id="rId2"/>
    <sheet name="MakeGPX" sheetId="4" r:id="rId3"/>
  </sheets>
  <definedNames>
    <definedName name="_xlnm._FilterDatabase" localSheetId="0" hidden="1">DataEntry!$G$1:$G$201</definedName>
    <definedName name="Colors">DataEntry!$V$14:$W$16</definedName>
    <definedName name="High_boarder">DataEntry!$W$11</definedName>
    <definedName name="MA">DataEntry!$W$3</definedName>
    <definedName name="MED_Boarder">DataEntry!$W$12</definedName>
    <definedName name="MI">DataEntry!$W$4</definedName>
    <definedName name="Names">DataEntry!$A:$A</definedName>
    <definedName name="PO">DataEntry!$W$2</definedName>
    <definedName name="Points">DataEntry!$G:$G</definedName>
    <definedName name="Symbol">DataEntry!$V$18:$W$22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A11" i="1"/>
  <c r="AA13" i="1"/>
  <c r="E201" i="4" l="1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F2" i="1"/>
  <c r="E2" i="4" s="1"/>
  <c r="P2" i="1"/>
  <c r="Q2" i="1" s="1"/>
  <c r="R2" i="1" s="1"/>
  <c r="A2" i="4" s="1"/>
  <c r="G2" i="4" s="1"/>
  <c r="P3" i="1"/>
  <c r="Q3" i="1" s="1"/>
  <c r="P5" i="1"/>
  <c r="Q5" i="1" s="1"/>
  <c r="R5" i="1" s="1"/>
  <c r="A5" i="4" s="1"/>
  <c r="G5" i="4" s="1"/>
  <c r="P7" i="1"/>
  <c r="Q7" i="1" s="1"/>
  <c r="P9" i="1"/>
  <c r="Q9" i="1" s="1"/>
  <c r="R9" i="1" s="1"/>
  <c r="A9" i="4" s="1"/>
  <c r="G9" i="4" s="1"/>
  <c r="P11" i="1"/>
  <c r="Q11" i="1" s="1"/>
  <c r="R11" i="1" s="1"/>
  <c r="A11" i="4" s="1"/>
  <c r="G11" i="4" s="1"/>
  <c r="P14" i="1"/>
  <c r="Q14" i="1" s="1"/>
  <c r="P15" i="1"/>
  <c r="Q15" i="1" s="1"/>
  <c r="P17" i="1"/>
  <c r="Q17" i="1" s="1"/>
  <c r="R17" i="1" s="1"/>
  <c r="A17" i="4" s="1"/>
  <c r="G17" i="4" s="1"/>
  <c r="P19" i="1"/>
  <c r="Q19" i="1" s="1"/>
  <c r="P23" i="1"/>
  <c r="Q23" i="1" s="1"/>
  <c r="R23" i="1" s="1"/>
  <c r="A23" i="4" s="1"/>
  <c r="G23" i="4" s="1"/>
  <c r="P26" i="1"/>
  <c r="Q26" i="1" s="1"/>
  <c r="P27" i="1"/>
  <c r="Q27" i="1" s="1"/>
  <c r="P31" i="1"/>
  <c r="Q31" i="1" s="1"/>
  <c r="P34" i="1"/>
  <c r="Q34" i="1" s="1"/>
  <c r="P35" i="1"/>
  <c r="Q35" i="1" s="1"/>
  <c r="P39" i="1"/>
  <c r="Q39" i="1" s="1"/>
  <c r="R39" i="1" s="1"/>
  <c r="A39" i="4" s="1"/>
  <c r="G39" i="4" s="1"/>
  <c r="P43" i="1"/>
  <c r="Q43" i="1" s="1"/>
  <c r="P47" i="1"/>
  <c r="Q47" i="1" s="1"/>
  <c r="P50" i="1"/>
  <c r="Q50" i="1" s="1"/>
  <c r="P51" i="1"/>
  <c r="Q51" i="1" s="1"/>
  <c r="R51" i="1" s="1"/>
  <c r="A51" i="4" s="1"/>
  <c r="G51" i="4" s="1"/>
  <c r="P55" i="1"/>
  <c r="Q55" i="1" s="1"/>
  <c r="P58" i="1"/>
  <c r="Q58" i="1" s="1"/>
  <c r="P59" i="1"/>
  <c r="Q59" i="1" s="1"/>
  <c r="R59" i="1" s="1"/>
  <c r="A59" i="4" s="1"/>
  <c r="G59" i="4" s="1"/>
  <c r="P63" i="1"/>
  <c r="Q63" i="1" s="1"/>
  <c r="R63" i="1" s="1"/>
  <c r="A63" i="4" s="1"/>
  <c r="G63" i="4" s="1"/>
  <c r="P67" i="1"/>
  <c r="Q67" i="1" s="1"/>
  <c r="R67" i="1" s="1"/>
  <c r="A67" i="4" s="1"/>
  <c r="G67" i="4" s="1"/>
  <c r="P71" i="1"/>
  <c r="Q71" i="1" s="1"/>
  <c r="R71" i="1" s="1"/>
  <c r="A71" i="4" s="1"/>
  <c r="G71" i="4" s="1"/>
  <c r="P74" i="1"/>
  <c r="Q74" i="1" s="1"/>
  <c r="P75" i="1"/>
  <c r="Q75" i="1" s="1"/>
  <c r="R75" i="1" s="1"/>
  <c r="A75" i="4" s="1"/>
  <c r="G75" i="4" s="1"/>
  <c r="P78" i="1"/>
  <c r="Q78" i="1" s="1"/>
  <c r="P79" i="1"/>
  <c r="Q79" i="1" s="1"/>
  <c r="R79" i="1" s="1"/>
  <c r="A79" i="4" s="1"/>
  <c r="G79" i="4" s="1"/>
  <c r="P82" i="1"/>
  <c r="Q82" i="1" s="1"/>
  <c r="P83" i="1"/>
  <c r="Q83" i="1" s="1"/>
  <c r="R83" i="1" s="1"/>
  <c r="A83" i="4" s="1"/>
  <c r="G83" i="4" s="1"/>
  <c r="P86" i="1"/>
  <c r="Q86" i="1" s="1"/>
  <c r="P87" i="1"/>
  <c r="Q87" i="1" s="1"/>
  <c r="R87" i="1" s="1"/>
  <c r="A87" i="4" s="1"/>
  <c r="G87" i="4" s="1"/>
  <c r="P90" i="1"/>
  <c r="Q90" i="1" s="1"/>
  <c r="P91" i="1"/>
  <c r="Q91" i="1" s="1"/>
  <c r="R91" i="1" s="1"/>
  <c r="A91" i="4" s="1"/>
  <c r="G91" i="4" s="1"/>
  <c r="P94" i="1"/>
  <c r="Q94" i="1" s="1"/>
  <c r="P95" i="1"/>
  <c r="Q95" i="1" s="1"/>
  <c r="R95" i="1" s="1"/>
  <c r="A95" i="4" s="1"/>
  <c r="G95" i="4" s="1"/>
  <c r="P98" i="1"/>
  <c r="Q98" i="1" s="1"/>
  <c r="P99" i="1"/>
  <c r="Q99" i="1" s="1"/>
  <c r="R99" i="1" s="1"/>
  <c r="A99" i="4" s="1"/>
  <c r="G99" i="4" s="1"/>
  <c r="P102" i="1"/>
  <c r="Q102" i="1" s="1"/>
  <c r="P103" i="1"/>
  <c r="Q103" i="1" s="1"/>
  <c r="R103" i="1" s="1"/>
  <c r="A103" i="4" s="1"/>
  <c r="G103" i="4" s="1"/>
  <c r="P107" i="1"/>
  <c r="Q107" i="1" s="1"/>
  <c r="R107" i="1" s="1"/>
  <c r="A107" i="4" s="1"/>
  <c r="G107" i="4" s="1"/>
  <c r="P111" i="1"/>
  <c r="Q111" i="1" s="1"/>
  <c r="R111" i="1" s="1"/>
  <c r="A111" i="4" s="1"/>
  <c r="G111" i="4" s="1"/>
  <c r="P114" i="1"/>
  <c r="Q114" i="1" s="1"/>
  <c r="P115" i="1"/>
  <c r="Q115" i="1" s="1"/>
  <c r="R115" i="1" s="1"/>
  <c r="A115" i="4" s="1"/>
  <c r="G115" i="4" s="1"/>
  <c r="P119" i="1"/>
  <c r="Q119" i="1" s="1"/>
  <c r="R119" i="1" s="1"/>
  <c r="A119" i="4" s="1"/>
  <c r="G119" i="4" s="1"/>
  <c r="P123" i="1"/>
  <c r="Q123" i="1" s="1"/>
  <c r="R123" i="1" s="1"/>
  <c r="A123" i="4" s="1"/>
  <c r="G123" i="4" s="1"/>
  <c r="P127" i="1"/>
  <c r="Q127" i="1" s="1"/>
  <c r="R127" i="1" s="1"/>
  <c r="A127" i="4" s="1"/>
  <c r="G127" i="4" s="1"/>
  <c r="P131" i="1"/>
  <c r="Q131" i="1" s="1"/>
  <c r="R131" i="1" s="1"/>
  <c r="A131" i="4" s="1"/>
  <c r="G131" i="4" s="1"/>
  <c r="W2" i="1"/>
  <c r="W9" i="1" s="1"/>
  <c r="W8" i="1"/>
  <c r="E132" i="4"/>
  <c r="E131" i="4"/>
  <c r="E130" i="4"/>
  <c r="H130" i="4" s="1"/>
  <c r="E129" i="4"/>
  <c r="H129" i="4" s="1"/>
  <c r="E128" i="4"/>
  <c r="H128" i="4" s="1"/>
  <c r="E127" i="4"/>
  <c r="E126" i="4"/>
  <c r="H126" i="4" s="1"/>
  <c r="E125" i="4"/>
  <c r="H125" i="4" s="1"/>
  <c r="E124" i="4"/>
  <c r="E123" i="4"/>
  <c r="E122" i="4"/>
  <c r="H122" i="4" s="1"/>
  <c r="E121" i="4"/>
  <c r="H121" i="4" s="1"/>
  <c r="E120" i="4"/>
  <c r="H120" i="4" s="1"/>
  <c r="E119" i="4"/>
  <c r="E118" i="4"/>
  <c r="H118" i="4" s="1"/>
  <c r="E117" i="4"/>
  <c r="H117" i="4" s="1"/>
  <c r="E116" i="4"/>
  <c r="E115" i="4"/>
  <c r="E114" i="4"/>
  <c r="H114" i="4" s="1"/>
  <c r="E113" i="4"/>
  <c r="H113" i="4" s="1"/>
  <c r="E112" i="4"/>
  <c r="H112" i="4" s="1"/>
  <c r="E111" i="4"/>
  <c r="E110" i="4"/>
  <c r="H110" i="4" s="1"/>
  <c r="E109" i="4"/>
  <c r="H109" i="4" s="1"/>
  <c r="E108" i="4"/>
  <c r="E107" i="4"/>
  <c r="E106" i="4"/>
  <c r="H106" i="4" s="1"/>
  <c r="E105" i="4"/>
  <c r="H105" i="4" s="1"/>
  <c r="E104" i="4"/>
  <c r="H104" i="4" s="1"/>
  <c r="E103" i="4"/>
  <c r="E102" i="4"/>
  <c r="H102" i="4" s="1"/>
  <c r="E101" i="4"/>
  <c r="H101" i="4" s="1"/>
  <c r="E100" i="4"/>
  <c r="E99" i="4"/>
  <c r="E98" i="4"/>
  <c r="H98" i="4" s="1"/>
  <c r="E97" i="4"/>
  <c r="H97" i="4" s="1"/>
  <c r="E96" i="4"/>
  <c r="H96" i="4" s="1"/>
  <c r="E95" i="4"/>
  <c r="E94" i="4"/>
  <c r="H94" i="4" s="1"/>
  <c r="E93" i="4"/>
  <c r="H93" i="4" s="1"/>
  <c r="E92" i="4"/>
  <c r="E91" i="4"/>
  <c r="E90" i="4"/>
  <c r="H90" i="4" s="1"/>
  <c r="E89" i="4"/>
  <c r="H89" i="4" s="1"/>
  <c r="E88" i="4"/>
  <c r="H88" i="4" s="1"/>
  <c r="E87" i="4"/>
  <c r="E86" i="4"/>
  <c r="H86" i="4" s="1"/>
  <c r="E85" i="4"/>
  <c r="H85" i="4" s="1"/>
  <c r="E84" i="4"/>
  <c r="E83" i="4"/>
  <c r="E82" i="4"/>
  <c r="E81" i="4"/>
  <c r="H81" i="4" s="1"/>
  <c r="E80" i="4"/>
  <c r="H80" i="4" s="1"/>
  <c r="E79" i="4"/>
  <c r="H79" i="4" s="1"/>
  <c r="E78" i="4"/>
  <c r="E77" i="4"/>
  <c r="H77" i="4" s="1"/>
  <c r="E76" i="4"/>
  <c r="H76" i="4" s="1"/>
  <c r="E75" i="4"/>
  <c r="H75" i="4" s="1"/>
  <c r="E74" i="4"/>
  <c r="H74" i="4" s="1"/>
  <c r="E73" i="4"/>
  <c r="H73" i="4" s="1"/>
  <c r="E72" i="4"/>
  <c r="E71" i="4"/>
  <c r="E70" i="4"/>
  <c r="H70" i="4" s="1"/>
  <c r="E69" i="4"/>
  <c r="H69" i="4" s="1"/>
  <c r="E68" i="4"/>
  <c r="H68" i="4" s="1"/>
  <c r="E67" i="4"/>
  <c r="H67" i="4" s="1"/>
  <c r="E66" i="4"/>
  <c r="E65" i="4"/>
  <c r="H65" i="4" s="1"/>
  <c r="E64" i="4"/>
  <c r="H64" i="4" s="1"/>
  <c r="E63" i="4"/>
  <c r="H63" i="4" s="1"/>
  <c r="E62" i="4"/>
  <c r="E61" i="4"/>
  <c r="H61" i="4" s="1"/>
  <c r="E60" i="4"/>
  <c r="H60" i="4" s="1"/>
  <c r="E59" i="4"/>
  <c r="H59" i="4" s="1"/>
  <c r="E58" i="4"/>
  <c r="H58" i="4" s="1"/>
  <c r="E57" i="4"/>
  <c r="E56" i="4"/>
  <c r="H56" i="4" s="1"/>
  <c r="E55" i="4"/>
  <c r="E54" i="4"/>
  <c r="H54" i="4" s="1"/>
  <c r="E53" i="4"/>
  <c r="H53" i="4" s="1"/>
  <c r="E52" i="4"/>
  <c r="E51" i="4"/>
  <c r="E50" i="4"/>
  <c r="E49" i="4"/>
  <c r="H49" i="4" s="1"/>
  <c r="E48" i="4"/>
  <c r="H48" i="4" s="1"/>
  <c r="E47" i="4"/>
  <c r="H47" i="4" s="1"/>
  <c r="E46" i="4"/>
  <c r="E45" i="4"/>
  <c r="H45" i="4" s="1"/>
  <c r="E44" i="4"/>
  <c r="H44" i="4" s="1"/>
  <c r="E43" i="4"/>
  <c r="H43" i="4" s="1"/>
  <c r="E42" i="4"/>
  <c r="H42" i="4" s="1"/>
  <c r="E41" i="4"/>
  <c r="H41" i="4" s="1"/>
  <c r="E40" i="4"/>
  <c r="E39" i="4"/>
  <c r="E38" i="4"/>
  <c r="H38" i="4" s="1"/>
  <c r="E37" i="4"/>
  <c r="H37" i="4" s="1"/>
  <c r="E36" i="4"/>
  <c r="H36" i="4" s="1"/>
  <c r="E35" i="4"/>
  <c r="H35" i="4" s="1"/>
  <c r="E34" i="4"/>
  <c r="E33" i="4"/>
  <c r="H33" i="4" s="1"/>
  <c r="E32" i="4"/>
  <c r="H32" i="4" s="1"/>
  <c r="E31" i="4"/>
  <c r="H31" i="4" s="1"/>
  <c r="E30" i="4"/>
  <c r="E29" i="4"/>
  <c r="E28" i="4"/>
  <c r="H28" i="4" s="1"/>
  <c r="E27" i="4"/>
  <c r="H27" i="4" s="1"/>
  <c r="E26" i="4"/>
  <c r="H26" i="4" s="1"/>
  <c r="E25" i="4"/>
  <c r="H25" i="4" s="1"/>
  <c r="E24" i="4"/>
  <c r="H24" i="4" s="1"/>
  <c r="E23" i="4"/>
  <c r="E22" i="4"/>
  <c r="H22" i="4" s="1"/>
  <c r="E21" i="4"/>
  <c r="H21" i="4" s="1"/>
  <c r="F20" i="1"/>
  <c r="E20" i="4" s="1"/>
  <c r="F19" i="1"/>
  <c r="E19" i="4" s="1"/>
  <c r="F18" i="1"/>
  <c r="E18" i="4" s="1"/>
  <c r="F17" i="1"/>
  <c r="E17" i="4" s="1"/>
  <c r="H17" i="4" s="1"/>
  <c r="F16" i="1"/>
  <c r="E16" i="4" s="1"/>
  <c r="H16" i="4" s="1"/>
  <c r="F15" i="1"/>
  <c r="E15" i="4" s="1"/>
  <c r="H15" i="4" s="1"/>
  <c r="F14" i="1"/>
  <c r="E14" i="4" s="1"/>
  <c r="F13" i="1"/>
  <c r="E13" i="4" s="1"/>
  <c r="F12" i="1"/>
  <c r="E12" i="4" s="1"/>
  <c r="H12" i="4" s="1"/>
  <c r="F11" i="1"/>
  <c r="E11" i="4" s="1"/>
  <c r="H11" i="4" s="1"/>
  <c r="F10" i="1"/>
  <c r="E10" i="4" s="1"/>
  <c r="H10" i="4" s="1"/>
  <c r="F9" i="1"/>
  <c r="E9" i="4" s="1"/>
  <c r="F8" i="1"/>
  <c r="E8" i="4" s="1"/>
  <c r="F7" i="1"/>
  <c r="E7" i="4" s="1"/>
  <c r="F6" i="1"/>
  <c r="E6" i="4" s="1"/>
  <c r="H6" i="4" s="1"/>
  <c r="F5" i="1"/>
  <c r="E5" i="4" s="1"/>
  <c r="H5" i="4" s="1"/>
  <c r="F4" i="1"/>
  <c r="E4" i="4" s="1"/>
  <c r="H4" i="4" s="1"/>
  <c r="F3" i="1"/>
  <c r="E3" i="4" s="1"/>
  <c r="H3" i="4" s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9" i="1"/>
  <c r="T38" i="1"/>
  <c r="T37" i="1"/>
  <c r="T27" i="1"/>
  <c r="T26" i="1"/>
  <c r="T22" i="1"/>
  <c r="T19" i="1"/>
  <c r="T12" i="1"/>
  <c r="C201" i="4"/>
  <c r="B201" i="4"/>
  <c r="C200" i="4"/>
  <c r="B200" i="4"/>
  <c r="H199" i="4"/>
  <c r="C199" i="4"/>
  <c r="F199" i="4" s="1"/>
  <c r="B199" i="4"/>
  <c r="H198" i="4"/>
  <c r="C198" i="4"/>
  <c r="B198" i="4"/>
  <c r="H197" i="4"/>
  <c r="C197" i="4"/>
  <c r="B197" i="4"/>
  <c r="H196" i="4"/>
  <c r="C196" i="4"/>
  <c r="B196" i="4"/>
  <c r="H195" i="4"/>
  <c r="C195" i="4"/>
  <c r="F195" i="4" s="1"/>
  <c r="B195" i="4"/>
  <c r="H194" i="4"/>
  <c r="C194" i="4"/>
  <c r="B194" i="4"/>
  <c r="H193" i="4"/>
  <c r="C193" i="4"/>
  <c r="B193" i="4"/>
  <c r="H192" i="4"/>
  <c r="C192" i="4"/>
  <c r="B192" i="4"/>
  <c r="H191" i="4"/>
  <c r="C191" i="4"/>
  <c r="B191" i="4"/>
  <c r="H190" i="4"/>
  <c r="C190" i="4"/>
  <c r="B190" i="4"/>
  <c r="F190" i="4" s="1"/>
  <c r="H189" i="4"/>
  <c r="C189" i="4"/>
  <c r="B189" i="4"/>
  <c r="H188" i="4"/>
  <c r="C188" i="4"/>
  <c r="B188" i="4"/>
  <c r="H187" i="4"/>
  <c r="C187" i="4"/>
  <c r="F187" i="4" s="1"/>
  <c r="B187" i="4"/>
  <c r="H186" i="4"/>
  <c r="C186" i="4"/>
  <c r="B186" i="4"/>
  <c r="F186" i="4" s="1"/>
  <c r="H185" i="4"/>
  <c r="C185" i="4"/>
  <c r="B185" i="4"/>
  <c r="H184" i="4"/>
  <c r="C184" i="4"/>
  <c r="B184" i="4"/>
  <c r="H183" i="4"/>
  <c r="C183" i="4"/>
  <c r="B183" i="4"/>
  <c r="H182" i="4"/>
  <c r="C182" i="4"/>
  <c r="B182" i="4"/>
  <c r="F182" i="4" s="1"/>
  <c r="H181" i="4"/>
  <c r="C181" i="4"/>
  <c r="B181" i="4"/>
  <c r="H180" i="4"/>
  <c r="C180" i="4"/>
  <c r="B180" i="4"/>
  <c r="H179" i="4"/>
  <c r="C179" i="4"/>
  <c r="F179" i="4" s="1"/>
  <c r="B179" i="4"/>
  <c r="H178" i="4"/>
  <c r="C178" i="4"/>
  <c r="B178" i="4"/>
  <c r="H177" i="4"/>
  <c r="C177" i="4"/>
  <c r="B177" i="4"/>
  <c r="H176" i="4"/>
  <c r="C176" i="4"/>
  <c r="B176" i="4"/>
  <c r="H175" i="4"/>
  <c r="C175" i="4"/>
  <c r="B175" i="4"/>
  <c r="H174" i="4"/>
  <c r="C174" i="4"/>
  <c r="B174" i="4"/>
  <c r="F174" i="4" s="1"/>
  <c r="H173" i="4"/>
  <c r="C173" i="4"/>
  <c r="B173" i="4"/>
  <c r="F173" i="4" s="1"/>
  <c r="H172" i="4"/>
  <c r="C172" i="4"/>
  <c r="B172" i="4"/>
  <c r="H171" i="4"/>
  <c r="C171" i="4"/>
  <c r="F171" i="4" s="1"/>
  <c r="B171" i="4"/>
  <c r="H170" i="4"/>
  <c r="C170" i="4"/>
  <c r="B170" i="4"/>
  <c r="F170" i="4" s="1"/>
  <c r="H169" i="4"/>
  <c r="C169" i="4"/>
  <c r="B169" i="4"/>
  <c r="H168" i="4"/>
  <c r="C168" i="4"/>
  <c r="B168" i="4"/>
  <c r="H167" i="4"/>
  <c r="C167" i="4"/>
  <c r="F167" i="4" s="1"/>
  <c r="B167" i="4"/>
  <c r="H166" i="4"/>
  <c r="C166" i="4"/>
  <c r="B166" i="4"/>
  <c r="H165" i="4"/>
  <c r="C165" i="4"/>
  <c r="B165" i="4"/>
  <c r="H164" i="4"/>
  <c r="C164" i="4"/>
  <c r="B164" i="4"/>
  <c r="H163" i="4"/>
  <c r="C163" i="4"/>
  <c r="B163" i="4"/>
  <c r="H162" i="4"/>
  <c r="C162" i="4"/>
  <c r="B162" i="4"/>
  <c r="F162" i="4" s="1"/>
  <c r="H161" i="4"/>
  <c r="C161" i="4"/>
  <c r="B161" i="4"/>
  <c r="H160" i="4"/>
  <c r="C160" i="4"/>
  <c r="B160" i="4"/>
  <c r="H159" i="4"/>
  <c r="C159" i="4"/>
  <c r="F159" i="4" s="1"/>
  <c r="B159" i="4"/>
  <c r="H158" i="4"/>
  <c r="C158" i="4"/>
  <c r="B158" i="4"/>
  <c r="F158" i="4" s="1"/>
  <c r="H157" i="4"/>
  <c r="C157" i="4"/>
  <c r="B157" i="4"/>
  <c r="F157" i="4" s="1"/>
  <c r="H156" i="4"/>
  <c r="C156" i="4"/>
  <c r="B156" i="4"/>
  <c r="H155" i="4"/>
  <c r="C155" i="4"/>
  <c r="F155" i="4" s="1"/>
  <c r="B155" i="4"/>
  <c r="H154" i="4"/>
  <c r="C154" i="4"/>
  <c r="B154" i="4"/>
  <c r="F154" i="4" s="1"/>
  <c r="H153" i="4"/>
  <c r="C153" i="4"/>
  <c r="B153" i="4"/>
  <c r="H152" i="4"/>
  <c r="C152" i="4"/>
  <c r="B152" i="4"/>
  <c r="H151" i="4"/>
  <c r="C151" i="4"/>
  <c r="B151" i="4"/>
  <c r="H150" i="4"/>
  <c r="C150" i="4"/>
  <c r="B150" i="4"/>
  <c r="H149" i="4"/>
  <c r="C149" i="4"/>
  <c r="B149" i="4"/>
  <c r="H148" i="4"/>
  <c r="C148" i="4"/>
  <c r="B148" i="4"/>
  <c r="H147" i="4"/>
  <c r="C147" i="4"/>
  <c r="B147" i="4"/>
  <c r="H146" i="4"/>
  <c r="C146" i="4"/>
  <c r="B146" i="4"/>
  <c r="H145" i="4"/>
  <c r="C145" i="4"/>
  <c r="B145" i="4"/>
  <c r="H144" i="4"/>
  <c r="C144" i="4"/>
  <c r="B144" i="4"/>
  <c r="H143" i="4"/>
  <c r="C143" i="4"/>
  <c r="F143" i="4" s="1"/>
  <c r="B143" i="4"/>
  <c r="H142" i="4"/>
  <c r="C142" i="4"/>
  <c r="B142" i="4"/>
  <c r="H141" i="4"/>
  <c r="C141" i="4"/>
  <c r="B141" i="4"/>
  <c r="F141" i="4" s="1"/>
  <c r="H140" i="4"/>
  <c r="C140" i="4"/>
  <c r="B140" i="4"/>
  <c r="H139" i="4"/>
  <c r="C139" i="4"/>
  <c r="F139" i="4" s="1"/>
  <c r="B139" i="4"/>
  <c r="H138" i="4"/>
  <c r="C138" i="4"/>
  <c r="B138" i="4"/>
  <c r="H137" i="4"/>
  <c r="C137" i="4"/>
  <c r="B137" i="4"/>
  <c r="F137" i="4" s="1"/>
  <c r="H136" i="4"/>
  <c r="C136" i="4"/>
  <c r="B136" i="4"/>
  <c r="H135" i="4"/>
  <c r="C135" i="4"/>
  <c r="F135" i="4" s="1"/>
  <c r="B135" i="4"/>
  <c r="H134" i="4"/>
  <c r="C134" i="4"/>
  <c r="B134" i="4"/>
  <c r="H133" i="4"/>
  <c r="C133" i="4"/>
  <c r="B133" i="4"/>
  <c r="F133" i="4" s="1"/>
  <c r="H132" i="4"/>
  <c r="C132" i="4"/>
  <c r="B132" i="4"/>
  <c r="H131" i="4"/>
  <c r="C131" i="4"/>
  <c r="F131" i="4" s="1"/>
  <c r="B131" i="4"/>
  <c r="C130" i="4"/>
  <c r="B130" i="4"/>
  <c r="F130" i="4" s="1"/>
  <c r="C129" i="4"/>
  <c r="B129" i="4"/>
  <c r="C128" i="4"/>
  <c r="B128" i="4"/>
  <c r="F128" i="4" s="1"/>
  <c r="H127" i="4"/>
  <c r="C127" i="4"/>
  <c r="B127" i="4"/>
  <c r="C126" i="4"/>
  <c r="B126" i="4"/>
  <c r="C125" i="4"/>
  <c r="B125" i="4"/>
  <c r="F125" i="4" s="1"/>
  <c r="H124" i="4"/>
  <c r="C124" i="4"/>
  <c r="F124" i="4" s="1"/>
  <c r="B124" i="4"/>
  <c r="H123" i="4"/>
  <c r="C123" i="4"/>
  <c r="B123" i="4"/>
  <c r="C122" i="4"/>
  <c r="B122" i="4"/>
  <c r="F122" i="4" s="1"/>
  <c r="C121" i="4"/>
  <c r="B121" i="4"/>
  <c r="F121" i="4" s="1"/>
  <c r="C120" i="4"/>
  <c r="B120" i="4"/>
  <c r="F120" i="4" s="1"/>
  <c r="H119" i="4"/>
  <c r="C119" i="4"/>
  <c r="B119" i="4"/>
  <c r="C118" i="4"/>
  <c r="B118" i="4"/>
  <c r="C117" i="4"/>
  <c r="F117" i="4" s="1"/>
  <c r="B117" i="4"/>
  <c r="H116" i="4"/>
  <c r="C116" i="4"/>
  <c r="B116" i="4"/>
  <c r="H115" i="4"/>
  <c r="C115" i="4"/>
  <c r="B115" i="4"/>
  <c r="C114" i="4"/>
  <c r="F114" i="4" s="1"/>
  <c r="B114" i="4"/>
  <c r="C113" i="4"/>
  <c r="B113" i="4"/>
  <c r="C112" i="4"/>
  <c r="F112" i="4" s="1"/>
  <c r="B112" i="4"/>
  <c r="H111" i="4"/>
  <c r="C111" i="4"/>
  <c r="B111" i="4"/>
  <c r="F111" i="4" s="1"/>
  <c r="C110" i="4"/>
  <c r="B110" i="4"/>
  <c r="F110" i="4" s="1"/>
  <c r="C109" i="4"/>
  <c r="B109" i="4"/>
  <c r="F109" i="4" s="1"/>
  <c r="H108" i="4"/>
  <c r="C108" i="4"/>
  <c r="B108" i="4"/>
  <c r="H107" i="4"/>
  <c r="C107" i="4"/>
  <c r="B107" i="4"/>
  <c r="C106" i="4"/>
  <c r="B106" i="4"/>
  <c r="C105" i="4"/>
  <c r="B105" i="4"/>
  <c r="F105" i="4" s="1"/>
  <c r="C104" i="4"/>
  <c r="B104" i="4"/>
  <c r="F104" i="4" s="1"/>
  <c r="H103" i="4"/>
  <c r="C103" i="4"/>
  <c r="B103" i="4"/>
  <c r="C102" i="4"/>
  <c r="F102" i="4" s="1"/>
  <c r="B102" i="4"/>
  <c r="C101" i="4"/>
  <c r="B101" i="4"/>
  <c r="H100" i="4"/>
  <c r="C100" i="4"/>
  <c r="B100" i="4"/>
  <c r="F100" i="4" s="1"/>
  <c r="H99" i="4"/>
  <c r="C99" i="4"/>
  <c r="F99" i="4" s="1"/>
  <c r="B99" i="4"/>
  <c r="C98" i="4"/>
  <c r="B98" i="4"/>
  <c r="C97" i="4"/>
  <c r="F97" i="4" s="1"/>
  <c r="B97" i="4"/>
  <c r="C96" i="4"/>
  <c r="B96" i="4"/>
  <c r="H95" i="4"/>
  <c r="C95" i="4"/>
  <c r="B95" i="4"/>
  <c r="C94" i="4"/>
  <c r="B94" i="4"/>
  <c r="C93" i="4"/>
  <c r="B93" i="4"/>
  <c r="F93" i="4" s="1"/>
  <c r="H92" i="4"/>
  <c r="C92" i="4"/>
  <c r="F92" i="4" s="1"/>
  <c r="B92" i="4"/>
  <c r="H91" i="4"/>
  <c r="C91" i="4"/>
  <c r="B91" i="4"/>
  <c r="C90" i="4"/>
  <c r="B90" i="4"/>
  <c r="F90" i="4" s="1"/>
  <c r="C89" i="4"/>
  <c r="B89" i="4"/>
  <c r="F89" i="4" s="1"/>
  <c r="C88" i="4"/>
  <c r="B88" i="4"/>
  <c r="F88" i="4" s="1"/>
  <c r="H87" i="4"/>
  <c r="C87" i="4"/>
  <c r="F87" i="4" s="1"/>
  <c r="B87" i="4"/>
  <c r="C86" i="4"/>
  <c r="F86" i="4" s="1"/>
  <c r="B86" i="4"/>
  <c r="C85" i="4"/>
  <c r="B85" i="4"/>
  <c r="H84" i="4"/>
  <c r="C84" i="4"/>
  <c r="B84" i="4"/>
  <c r="F84" i="4" s="1"/>
  <c r="H83" i="4"/>
  <c r="C83" i="4"/>
  <c r="B83" i="4"/>
  <c r="F83" i="4" s="1"/>
  <c r="H82" i="4"/>
  <c r="C82" i="4"/>
  <c r="B82" i="4"/>
  <c r="C81" i="4"/>
  <c r="B81" i="4"/>
  <c r="F81" i="4" s="1"/>
  <c r="C80" i="4"/>
  <c r="B80" i="4"/>
  <c r="C79" i="4"/>
  <c r="B79" i="4"/>
  <c r="H78" i="4"/>
  <c r="C78" i="4"/>
  <c r="B78" i="4"/>
  <c r="C77" i="4"/>
  <c r="B77" i="4"/>
  <c r="C76" i="4"/>
  <c r="B76" i="4"/>
  <c r="C75" i="4"/>
  <c r="B75" i="4"/>
  <c r="C74" i="4"/>
  <c r="B74" i="4"/>
  <c r="C73" i="4"/>
  <c r="B73" i="4"/>
  <c r="H72" i="4"/>
  <c r="C72" i="4"/>
  <c r="B72" i="4"/>
  <c r="H71" i="4"/>
  <c r="C71" i="4"/>
  <c r="F71" i="4" s="1"/>
  <c r="B71" i="4"/>
  <c r="C70" i="4"/>
  <c r="B70" i="4"/>
  <c r="F70" i="4" s="1"/>
  <c r="C69" i="4"/>
  <c r="B69" i="4"/>
  <c r="C68" i="4"/>
  <c r="B68" i="4"/>
  <c r="C67" i="4"/>
  <c r="B67" i="4"/>
  <c r="H66" i="4"/>
  <c r="C66" i="4"/>
  <c r="B66" i="4"/>
  <c r="F66" i="4" s="1"/>
  <c r="C65" i="4"/>
  <c r="B65" i="4"/>
  <c r="C64" i="4"/>
  <c r="B64" i="4"/>
  <c r="F64" i="4" s="1"/>
  <c r="C63" i="4"/>
  <c r="B63" i="4"/>
  <c r="H62" i="4"/>
  <c r="C62" i="4"/>
  <c r="B62" i="4"/>
  <c r="C61" i="4"/>
  <c r="B61" i="4"/>
  <c r="C60" i="4"/>
  <c r="B60" i="4"/>
  <c r="C59" i="4"/>
  <c r="B59" i="4"/>
  <c r="C58" i="4"/>
  <c r="B58" i="4"/>
  <c r="H57" i="4"/>
  <c r="C57" i="4"/>
  <c r="F57" i="4" s="1"/>
  <c r="B57" i="4"/>
  <c r="C56" i="4"/>
  <c r="B56" i="4"/>
  <c r="H55" i="4"/>
  <c r="C55" i="4"/>
  <c r="B55" i="4"/>
  <c r="F55" i="4" s="1"/>
  <c r="C54" i="4"/>
  <c r="B54" i="4"/>
  <c r="C53" i="4"/>
  <c r="B53" i="4"/>
  <c r="F53" i="4" s="1"/>
  <c r="H52" i="4"/>
  <c r="C52" i="4"/>
  <c r="B52" i="4"/>
  <c r="H51" i="4"/>
  <c r="C51" i="4"/>
  <c r="B51" i="4"/>
  <c r="H50" i="4"/>
  <c r="C50" i="4"/>
  <c r="B50" i="4"/>
  <c r="C49" i="4"/>
  <c r="F49" i="4" s="1"/>
  <c r="B49" i="4"/>
  <c r="C48" i="4"/>
  <c r="B48" i="4"/>
  <c r="C47" i="4"/>
  <c r="F47" i="4" s="1"/>
  <c r="B47" i="4"/>
  <c r="H46" i="4"/>
  <c r="C46" i="4"/>
  <c r="B46" i="4"/>
  <c r="C45" i="4"/>
  <c r="B45" i="4"/>
  <c r="C44" i="4"/>
  <c r="B44" i="4"/>
  <c r="C43" i="4"/>
  <c r="B43" i="4"/>
  <c r="C42" i="4"/>
  <c r="B42" i="4"/>
  <c r="C41" i="4"/>
  <c r="B41" i="4"/>
  <c r="F41" i="4" s="1"/>
  <c r="H40" i="4"/>
  <c r="C40" i="4"/>
  <c r="B40" i="4"/>
  <c r="H39" i="4"/>
  <c r="C39" i="4"/>
  <c r="B39" i="4"/>
  <c r="F39" i="4" s="1"/>
  <c r="C38" i="4"/>
  <c r="B38" i="4"/>
  <c r="F38" i="4" s="1"/>
  <c r="C37" i="4"/>
  <c r="B37" i="4"/>
  <c r="F37" i="4" s="1"/>
  <c r="C36" i="4"/>
  <c r="B36" i="4"/>
  <c r="F36" i="4" s="1"/>
  <c r="C35" i="4"/>
  <c r="B35" i="4"/>
  <c r="H34" i="4"/>
  <c r="C34" i="4"/>
  <c r="B34" i="4"/>
  <c r="C33" i="4"/>
  <c r="B33" i="4"/>
  <c r="C32" i="4"/>
  <c r="B32" i="4"/>
  <c r="C31" i="4"/>
  <c r="F31" i="4" s="1"/>
  <c r="B31" i="4"/>
  <c r="H30" i="4"/>
  <c r="C30" i="4"/>
  <c r="B30" i="4"/>
  <c r="F30" i="4" s="1"/>
  <c r="H29" i="4"/>
  <c r="C29" i="4"/>
  <c r="F29" i="4" s="1"/>
  <c r="B29" i="4"/>
  <c r="C28" i="4"/>
  <c r="B28" i="4"/>
  <c r="C27" i="4"/>
  <c r="B27" i="4"/>
  <c r="C26" i="4"/>
  <c r="B26" i="4"/>
  <c r="C25" i="4"/>
  <c r="F25" i="4" s="1"/>
  <c r="B25" i="4"/>
  <c r="C24" i="4"/>
  <c r="B24" i="4"/>
  <c r="H23" i="4"/>
  <c r="C23" i="4"/>
  <c r="B23" i="4"/>
  <c r="C22" i="4"/>
  <c r="B22" i="4"/>
  <c r="C21" i="4"/>
  <c r="B21" i="4"/>
  <c r="F21" i="4" s="1"/>
  <c r="H20" i="4"/>
  <c r="C20" i="4"/>
  <c r="B20" i="4"/>
  <c r="H19" i="4"/>
  <c r="C19" i="4"/>
  <c r="B19" i="4"/>
  <c r="F19" i="4" s="1"/>
  <c r="H18" i="4"/>
  <c r="C18" i="4"/>
  <c r="F18" i="4" s="1"/>
  <c r="B18" i="4"/>
  <c r="C17" i="4"/>
  <c r="F17" i="4" s="1"/>
  <c r="B17" i="4"/>
  <c r="C16" i="4"/>
  <c r="B16" i="4"/>
  <c r="C15" i="4"/>
  <c r="F15" i="4" s="1"/>
  <c r="B15" i="4"/>
  <c r="H14" i="4"/>
  <c r="C14" i="4"/>
  <c r="B14" i="4"/>
  <c r="F14" i="4" s="1"/>
  <c r="H13" i="4"/>
  <c r="C13" i="4"/>
  <c r="F13" i="4" s="1"/>
  <c r="B13" i="4"/>
  <c r="C12" i="4"/>
  <c r="B12" i="4"/>
  <c r="C11" i="4"/>
  <c r="F11" i="4" s="1"/>
  <c r="B11" i="4"/>
  <c r="C10" i="4"/>
  <c r="F10" i="4" s="1"/>
  <c r="B10" i="4"/>
  <c r="H9" i="4"/>
  <c r="C9" i="4"/>
  <c r="B9" i="4"/>
  <c r="F9" i="4" s="1"/>
  <c r="H8" i="4"/>
  <c r="C8" i="4"/>
  <c r="F8" i="4" s="1"/>
  <c r="B8" i="4"/>
  <c r="H7" i="4"/>
  <c r="C7" i="4"/>
  <c r="B7" i="4"/>
  <c r="C6" i="4"/>
  <c r="B6" i="4"/>
  <c r="F6" i="4" s="1"/>
  <c r="C5" i="4"/>
  <c r="B5" i="4"/>
  <c r="F5" i="4" s="1"/>
  <c r="C4" i="4"/>
  <c r="B4" i="4"/>
  <c r="F4" i="4" s="1"/>
  <c r="C3" i="4"/>
  <c r="B3" i="4"/>
  <c r="F3" i="4" s="1"/>
  <c r="H2" i="4"/>
  <c r="C2" i="4"/>
  <c r="B2" i="4"/>
  <c r="T43" i="1"/>
  <c r="T42" i="1"/>
  <c r="T41" i="1"/>
  <c r="T40" i="1"/>
  <c r="T36" i="1"/>
  <c r="T35" i="1"/>
  <c r="T34" i="1"/>
  <c r="T33" i="1"/>
  <c r="T32" i="1"/>
  <c r="T31" i="1"/>
  <c r="T30" i="1"/>
  <c r="T29" i="1"/>
  <c r="T28" i="1"/>
  <c r="T25" i="1"/>
  <c r="T24" i="1"/>
  <c r="T23" i="1"/>
  <c r="T21" i="1"/>
  <c r="T20" i="1"/>
  <c r="T18" i="1"/>
  <c r="T17" i="1"/>
  <c r="T16" i="1"/>
  <c r="T15" i="1"/>
  <c r="T14" i="1"/>
  <c r="T13" i="1"/>
  <c r="T11" i="1"/>
  <c r="T10" i="1"/>
  <c r="T9" i="1"/>
  <c r="T8" i="1"/>
  <c r="T7" i="1"/>
  <c r="T6" i="1"/>
  <c r="T5" i="1"/>
  <c r="T4" i="1"/>
  <c r="T3" i="1"/>
  <c r="T2" i="1"/>
  <c r="F108" i="4"/>
  <c r="F116" i="4"/>
  <c r="F132" i="4"/>
  <c r="F156" i="4"/>
  <c r="F160" i="4"/>
  <c r="F164" i="4"/>
  <c r="K164" i="4" s="1"/>
  <c r="F168" i="4"/>
  <c r="F172" i="4"/>
  <c r="F176" i="4"/>
  <c r="F180" i="4"/>
  <c r="F184" i="4"/>
  <c r="F188" i="4"/>
  <c r="F192" i="4"/>
  <c r="F136" i="4"/>
  <c r="F140" i="4"/>
  <c r="F144" i="4"/>
  <c r="F148" i="4"/>
  <c r="F152" i="4"/>
  <c r="F196" i="4"/>
  <c r="F106" i="4"/>
  <c r="F146" i="4"/>
  <c r="F150" i="4"/>
  <c r="F166" i="4"/>
  <c r="F178" i="4"/>
  <c r="F46" i="4"/>
  <c r="F62" i="4"/>
  <c r="F78" i="4"/>
  <c r="F194" i="4"/>
  <c r="F198" i="4"/>
  <c r="F51" i="4"/>
  <c r="F63" i="4"/>
  <c r="F79" i="4"/>
  <c r="F95" i="4"/>
  <c r="F119" i="4"/>
  <c r="F127" i="4"/>
  <c r="F147" i="4"/>
  <c r="F151" i="4"/>
  <c r="F163" i="4"/>
  <c r="F175" i="4"/>
  <c r="F183" i="4"/>
  <c r="F191" i="4"/>
  <c r="F85" i="4"/>
  <c r="F129" i="4"/>
  <c r="F145" i="4"/>
  <c r="F149" i="4"/>
  <c r="F153" i="4"/>
  <c r="F161" i="4"/>
  <c r="F165" i="4"/>
  <c r="F169" i="4"/>
  <c r="F177" i="4"/>
  <c r="F181" i="4"/>
  <c r="F185" i="4"/>
  <c r="F189" i="4"/>
  <c r="F193" i="4"/>
  <c r="F197" i="4"/>
  <c r="A201" i="4"/>
  <c r="A200" i="4"/>
  <c r="A199" i="4"/>
  <c r="G199" i="4" s="1"/>
  <c r="A198" i="4"/>
  <c r="G198" i="4" s="1"/>
  <c r="A197" i="4"/>
  <c r="G197" i="4" s="1"/>
  <c r="A195" i="4"/>
  <c r="G195" i="4" s="1"/>
  <c r="A194" i="4"/>
  <c r="G194" i="4" s="1"/>
  <c r="A193" i="4"/>
  <c r="G193" i="4" s="1"/>
  <c r="A192" i="4"/>
  <c r="G192" i="4"/>
  <c r="A191" i="4"/>
  <c r="G191" i="4" s="1"/>
  <c r="A190" i="4"/>
  <c r="G190" i="4" s="1"/>
  <c r="A189" i="4"/>
  <c r="G189" i="4" s="1"/>
  <c r="A188" i="4"/>
  <c r="G188" i="4" s="1"/>
  <c r="K188" i="4" s="1"/>
  <c r="A187" i="4"/>
  <c r="G187" i="4" s="1"/>
  <c r="A186" i="4"/>
  <c r="G186" i="4" s="1"/>
  <c r="A185" i="4"/>
  <c r="G185" i="4" s="1"/>
  <c r="A184" i="4"/>
  <c r="G184" i="4" s="1"/>
  <c r="A183" i="4"/>
  <c r="G183" i="4" s="1"/>
  <c r="A182" i="4"/>
  <c r="G182" i="4" s="1"/>
  <c r="A181" i="4"/>
  <c r="G181" i="4" s="1"/>
  <c r="A180" i="4"/>
  <c r="G180" i="4" s="1"/>
  <c r="A179" i="4"/>
  <c r="G179" i="4" s="1"/>
  <c r="A178" i="4"/>
  <c r="G178" i="4"/>
  <c r="A177" i="4"/>
  <c r="G177" i="4" s="1"/>
  <c r="A176" i="4"/>
  <c r="G176" i="4" s="1"/>
  <c r="A175" i="4"/>
  <c r="G175" i="4" s="1"/>
  <c r="A174" i="4"/>
  <c r="G174" i="4" s="1"/>
  <c r="A173" i="4"/>
  <c r="G173" i="4" s="1"/>
  <c r="A172" i="4"/>
  <c r="G172" i="4"/>
  <c r="A171" i="4"/>
  <c r="G171" i="4" s="1"/>
  <c r="A170" i="4"/>
  <c r="G170" i="4" s="1"/>
  <c r="A169" i="4"/>
  <c r="G169" i="4" s="1"/>
  <c r="A168" i="4"/>
  <c r="G168" i="4" s="1"/>
  <c r="A167" i="4"/>
  <c r="G167" i="4" s="1"/>
  <c r="A166" i="4"/>
  <c r="G166" i="4" s="1"/>
  <c r="A165" i="4"/>
  <c r="G165" i="4" s="1"/>
  <c r="A164" i="4"/>
  <c r="G164" i="4" s="1"/>
  <c r="A163" i="4"/>
  <c r="G163" i="4" s="1"/>
  <c r="A162" i="4"/>
  <c r="G162" i="4" s="1"/>
  <c r="A161" i="4"/>
  <c r="G161" i="4" s="1"/>
  <c r="A160" i="4"/>
  <c r="G160" i="4"/>
  <c r="A159" i="4"/>
  <c r="G159" i="4" s="1"/>
  <c r="A158" i="4"/>
  <c r="G158" i="4" s="1"/>
  <c r="K158" i="4" s="1"/>
  <c r="A157" i="4"/>
  <c r="G157" i="4" s="1"/>
  <c r="A156" i="4"/>
  <c r="G156" i="4" s="1"/>
  <c r="A155" i="4"/>
  <c r="G155" i="4" s="1"/>
  <c r="A154" i="4"/>
  <c r="G154" i="4" s="1"/>
  <c r="K154" i="4" s="1"/>
  <c r="A153" i="4"/>
  <c r="G153" i="4" s="1"/>
  <c r="A152" i="4"/>
  <c r="G152" i="4" s="1"/>
  <c r="A151" i="4"/>
  <c r="G151" i="4" s="1"/>
  <c r="A150" i="4"/>
  <c r="G150" i="4" s="1"/>
  <c r="A149" i="4"/>
  <c r="G149" i="4" s="1"/>
  <c r="A148" i="4"/>
  <c r="G148" i="4" s="1"/>
  <c r="A147" i="4"/>
  <c r="G147" i="4" s="1"/>
  <c r="A146" i="4"/>
  <c r="G146" i="4"/>
  <c r="A145" i="4"/>
  <c r="G145" i="4" s="1"/>
  <c r="A144" i="4"/>
  <c r="G144" i="4" s="1"/>
  <c r="A143" i="4"/>
  <c r="G143" i="4" s="1"/>
  <c r="A142" i="4"/>
  <c r="G142" i="4" s="1"/>
  <c r="A141" i="4"/>
  <c r="G141" i="4" s="1"/>
  <c r="A140" i="4"/>
  <c r="G140" i="4"/>
  <c r="A139" i="4"/>
  <c r="G139" i="4" s="1"/>
  <c r="A138" i="4"/>
  <c r="G138" i="4" s="1"/>
  <c r="A137" i="4"/>
  <c r="G137" i="4" s="1"/>
  <c r="A136" i="4"/>
  <c r="G136" i="4" s="1"/>
  <c r="A135" i="4"/>
  <c r="G135" i="4" s="1"/>
  <c r="A134" i="4"/>
  <c r="G134" i="4" s="1"/>
  <c r="A133" i="4"/>
  <c r="G133" i="4" s="1"/>
  <c r="A196" i="4"/>
  <c r="G196" i="4" s="1"/>
  <c r="P4" i="1"/>
  <c r="Q4" i="1" s="1"/>
  <c r="R4" i="1" s="1"/>
  <c r="A4" i="4" s="1"/>
  <c r="G4" i="4" s="1"/>
  <c r="P132" i="1"/>
  <c r="Q132" i="1" s="1"/>
  <c r="R132" i="1" s="1"/>
  <c r="A132" i="4" s="1"/>
  <c r="G132" i="4" s="1"/>
  <c r="P129" i="1"/>
  <c r="Q129" i="1" s="1"/>
  <c r="R129" i="1" s="1"/>
  <c r="A129" i="4" s="1"/>
  <c r="G129" i="4" s="1"/>
  <c r="P128" i="1"/>
  <c r="Q128" i="1" s="1"/>
  <c r="R128" i="1" s="1"/>
  <c r="A128" i="4" s="1"/>
  <c r="G128" i="4" s="1"/>
  <c r="P125" i="1"/>
  <c r="Q125" i="1" s="1"/>
  <c r="R125" i="1" s="1"/>
  <c r="A125" i="4" s="1"/>
  <c r="G125" i="4" s="1"/>
  <c r="P124" i="1"/>
  <c r="Q124" i="1" s="1"/>
  <c r="R124" i="1" s="1"/>
  <c r="A124" i="4" s="1"/>
  <c r="G124" i="4" s="1"/>
  <c r="P121" i="1"/>
  <c r="Q121" i="1" s="1"/>
  <c r="R121" i="1" s="1"/>
  <c r="A121" i="4" s="1"/>
  <c r="G121" i="4" s="1"/>
  <c r="P120" i="1"/>
  <c r="Q120" i="1" s="1"/>
  <c r="R120" i="1" s="1"/>
  <c r="A120" i="4" s="1"/>
  <c r="G120" i="4" s="1"/>
  <c r="P117" i="1"/>
  <c r="Q117" i="1" s="1"/>
  <c r="R117" i="1" s="1"/>
  <c r="A117" i="4" s="1"/>
  <c r="G117" i="4" s="1"/>
  <c r="P116" i="1"/>
  <c r="Q116" i="1" s="1"/>
  <c r="R116" i="1" s="1"/>
  <c r="A116" i="4" s="1"/>
  <c r="G116" i="4" s="1"/>
  <c r="P113" i="1"/>
  <c r="Q113" i="1" s="1"/>
  <c r="R113" i="1" s="1"/>
  <c r="A113" i="4" s="1"/>
  <c r="G113" i="4" s="1"/>
  <c r="P112" i="1"/>
  <c r="Q112" i="1" s="1"/>
  <c r="P109" i="1"/>
  <c r="Q109" i="1" s="1"/>
  <c r="R109" i="1" s="1"/>
  <c r="A109" i="4" s="1"/>
  <c r="G109" i="4" s="1"/>
  <c r="P108" i="1"/>
  <c r="Q108" i="1" s="1"/>
  <c r="R108" i="1" s="1"/>
  <c r="A108" i="4" s="1"/>
  <c r="G108" i="4" s="1"/>
  <c r="P105" i="1"/>
  <c r="Q105" i="1" s="1"/>
  <c r="R105" i="1" s="1"/>
  <c r="A105" i="4" s="1"/>
  <c r="G105" i="4" s="1"/>
  <c r="P104" i="1"/>
  <c r="Q104" i="1" s="1"/>
  <c r="R104" i="1" s="1"/>
  <c r="A104" i="4" s="1"/>
  <c r="G104" i="4" s="1"/>
  <c r="P101" i="1"/>
  <c r="Q101" i="1" s="1"/>
  <c r="R101" i="1" s="1"/>
  <c r="A101" i="4" s="1"/>
  <c r="G101" i="4" s="1"/>
  <c r="P100" i="1"/>
  <c r="Q100" i="1" s="1"/>
  <c r="R100" i="1" s="1"/>
  <c r="A100" i="4" s="1"/>
  <c r="G100" i="4" s="1"/>
  <c r="P97" i="1"/>
  <c r="Q97" i="1" s="1"/>
  <c r="R97" i="1" s="1"/>
  <c r="A97" i="4" s="1"/>
  <c r="G97" i="4" s="1"/>
  <c r="P96" i="1"/>
  <c r="Q96" i="1" s="1"/>
  <c r="R96" i="1" s="1"/>
  <c r="A96" i="4" s="1"/>
  <c r="G96" i="4" s="1"/>
  <c r="P93" i="1"/>
  <c r="Q93" i="1" s="1"/>
  <c r="R93" i="1" s="1"/>
  <c r="A93" i="4" s="1"/>
  <c r="G93" i="4" s="1"/>
  <c r="P92" i="1"/>
  <c r="Q92" i="1" s="1"/>
  <c r="R92" i="1" s="1"/>
  <c r="A92" i="4" s="1"/>
  <c r="G92" i="4" s="1"/>
  <c r="P89" i="1"/>
  <c r="Q89" i="1" s="1"/>
  <c r="R89" i="1" s="1"/>
  <c r="A89" i="4" s="1"/>
  <c r="G89" i="4" s="1"/>
  <c r="P88" i="1"/>
  <c r="Q88" i="1" s="1"/>
  <c r="R88" i="1" s="1"/>
  <c r="A88" i="4" s="1"/>
  <c r="G88" i="4" s="1"/>
  <c r="P85" i="1"/>
  <c r="Q85" i="1" s="1"/>
  <c r="R85" i="1" s="1"/>
  <c r="A85" i="4" s="1"/>
  <c r="G85" i="4" s="1"/>
  <c r="P84" i="1"/>
  <c r="Q84" i="1" s="1"/>
  <c r="R84" i="1" s="1"/>
  <c r="A84" i="4" s="1"/>
  <c r="G84" i="4" s="1"/>
  <c r="P81" i="1"/>
  <c r="Q81" i="1" s="1"/>
  <c r="R81" i="1" s="1"/>
  <c r="A81" i="4" s="1"/>
  <c r="G81" i="4" s="1"/>
  <c r="P80" i="1"/>
  <c r="Q80" i="1" s="1"/>
  <c r="R80" i="1" s="1"/>
  <c r="A80" i="4" s="1"/>
  <c r="G80" i="4" s="1"/>
  <c r="P77" i="1"/>
  <c r="Q77" i="1" s="1"/>
  <c r="R77" i="1" s="1"/>
  <c r="A77" i="4" s="1"/>
  <c r="G77" i="4" s="1"/>
  <c r="P76" i="1"/>
  <c r="Q76" i="1" s="1"/>
  <c r="R76" i="1" s="1"/>
  <c r="A76" i="4" s="1"/>
  <c r="G76" i="4" s="1"/>
  <c r="P73" i="1"/>
  <c r="Q73" i="1" s="1"/>
  <c r="R73" i="1" s="1"/>
  <c r="A73" i="4" s="1"/>
  <c r="G73" i="4" s="1"/>
  <c r="P72" i="1"/>
  <c r="Q72" i="1" s="1"/>
  <c r="R72" i="1" s="1"/>
  <c r="A72" i="4" s="1"/>
  <c r="G72" i="4" s="1"/>
  <c r="P69" i="1"/>
  <c r="Q69" i="1" s="1"/>
  <c r="R69" i="1" s="1"/>
  <c r="A69" i="4" s="1"/>
  <c r="G69" i="4" s="1"/>
  <c r="P68" i="1"/>
  <c r="Q68" i="1" s="1"/>
  <c r="R68" i="1" s="1"/>
  <c r="A68" i="4" s="1"/>
  <c r="G68" i="4" s="1"/>
  <c r="P65" i="1"/>
  <c r="Q65" i="1" s="1"/>
  <c r="R65" i="1" s="1"/>
  <c r="A65" i="4" s="1"/>
  <c r="G65" i="4" s="1"/>
  <c r="P64" i="1"/>
  <c r="Q64" i="1" s="1"/>
  <c r="R64" i="1" s="1"/>
  <c r="A64" i="4" s="1"/>
  <c r="G64" i="4" s="1"/>
  <c r="P61" i="1"/>
  <c r="Q61" i="1" s="1"/>
  <c r="R61" i="1" s="1"/>
  <c r="A61" i="4" s="1"/>
  <c r="G61" i="4" s="1"/>
  <c r="P60" i="1"/>
  <c r="Q60" i="1" s="1"/>
  <c r="R60" i="1" s="1"/>
  <c r="A60" i="4" s="1"/>
  <c r="G60" i="4" s="1"/>
  <c r="P57" i="1"/>
  <c r="Q57" i="1" s="1"/>
  <c r="R57" i="1" s="1"/>
  <c r="A57" i="4" s="1"/>
  <c r="G57" i="4" s="1"/>
  <c r="P56" i="1"/>
  <c r="Q56" i="1" s="1"/>
  <c r="R56" i="1" s="1"/>
  <c r="A56" i="4" s="1"/>
  <c r="G56" i="4" s="1"/>
  <c r="P53" i="1"/>
  <c r="Q53" i="1" s="1"/>
  <c r="P52" i="1"/>
  <c r="Q52" i="1" s="1"/>
  <c r="R52" i="1" s="1"/>
  <c r="A52" i="4" s="1"/>
  <c r="G52" i="4" s="1"/>
  <c r="P49" i="1"/>
  <c r="Q49" i="1" s="1"/>
  <c r="R49" i="1" s="1"/>
  <c r="A49" i="4" s="1"/>
  <c r="G49" i="4" s="1"/>
  <c r="P48" i="1"/>
  <c r="Q48" i="1" s="1"/>
  <c r="R48" i="1" s="1"/>
  <c r="A48" i="4" s="1"/>
  <c r="G48" i="4" s="1"/>
  <c r="P45" i="1"/>
  <c r="Q45" i="1" s="1"/>
  <c r="R45" i="1" s="1"/>
  <c r="A45" i="4" s="1"/>
  <c r="G45" i="4" s="1"/>
  <c r="P44" i="1"/>
  <c r="Q44" i="1" s="1"/>
  <c r="R44" i="1" s="1"/>
  <c r="A44" i="4" s="1"/>
  <c r="G44" i="4" s="1"/>
  <c r="P41" i="1"/>
  <c r="Q41" i="1" s="1"/>
  <c r="R41" i="1" s="1"/>
  <c r="A41" i="4" s="1"/>
  <c r="G41" i="4" s="1"/>
  <c r="P40" i="1"/>
  <c r="Q40" i="1" s="1"/>
  <c r="R40" i="1" s="1"/>
  <c r="A40" i="4" s="1"/>
  <c r="G40" i="4" s="1"/>
  <c r="P37" i="1"/>
  <c r="Q37" i="1" s="1"/>
  <c r="R37" i="1" s="1"/>
  <c r="A37" i="4" s="1"/>
  <c r="G37" i="4" s="1"/>
  <c r="P36" i="1"/>
  <c r="Q36" i="1" s="1"/>
  <c r="R36" i="1" s="1"/>
  <c r="A36" i="4" s="1"/>
  <c r="G36" i="4" s="1"/>
  <c r="P33" i="1"/>
  <c r="Q33" i="1" s="1"/>
  <c r="R33" i="1" s="1"/>
  <c r="A33" i="4" s="1"/>
  <c r="G33" i="4" s="1"/>
  <c r="P32" i="1"/>
  <c r="Q32" i="1" s="1"/>
  <c r="R32" i="1" s="1"/>
  <c r="A32" i="4" s="1"/>
  <c r="G32" i="4" s="1"/>
  <c r="P29" i="1"/>
  <c r="Q29" i="1" s="1"/>
  <c r="R29" i="1" s="1"/>
  <c r="A29" i="4" s="1"/>
  <c r="G29" i="4" s="1"/>
  <c r="P28" i="1"/>
  <c r="Q28" i="1" s="1"/>
  <c r="R28" i="1" s="1"/>
  <c r="A28" i="4" s="1"/>
  <c r="G28" i="4" s="1"/>
  <c r="P25" i="1"/>
  <c r="Q25" i="1" s="1"/>
  <c r="R25" i="1" s="1"/>
  <c r="A25" i="4" s="1"/>
  <c r="G25" i="4" s="1"/>
  <c r="P24" i="1"/>
  <c r="Q24" i="1" s="1"/>
  <c r="R24" i="1" s="1"/>
  <c r="A24" i="4" s="1"/>
  <c r="G24" i="4" s="1"/>
  <c r="P21" i="1"/>
  <c r="Q21" i="1" s="1"/>
  <c r="R21" i="1" s="1"/>
  <c r="A21" i="4" s="1"/>
  <c r="G21" i="4" s="1"/>
  <c r="P20" i="1"/>
  <c r="Q20" i="1" s="1"/>
  <c r="R20" i="1" s="1"/>
  <c r="A20" i="4" s="1"/>
  <c r="G20" i="4" s="1"/>
  <c r="P16" i="1"/>
  <c r="Q16" i="1" s="1"/>
  <c r="R16" i="1" s="1"/>
  <c r="A16" i="4" s="1"/>
  <c r="G16" i="4" s="1"/>
  <c r="P13" i="1"/>
  <c r="Q13" i="1" s="1"/>
  <c r="R13" i="1" s="1"/>
  <c r="A13" i="4" s="1"/>
  <c r="G13" i="4" s="1"/>
  <c r="P12" i="1"/>
  <c r="Q12" i="1" s="1"/>
  <c r="R12" i="1" s="1"/>
  <c r="A12" i="4" s="1"/>
  <c r="G12" i="4" s="1"/>
  <c r="P8" i="1"/>
  <c r="Q8" i="1" s="1"/>
  <c r="R8" i="1" s="1"/>
  <c r="A8" i="4" s="1"/>
  <c r="G8" i="4" s="1"/>
  <c r="R53" i="1"/>
  <c r="A53" i="4" s="1"/>
  <c r="G53" i="4" s="1"/>
  <c r="R112" i="1"/>
  <c r="A112" i="4" s="1"/>
  <c r="G112" i="4" s="1"/>
  <c r="P30" i="1"/>
  <c r="Q30" i="1" s="1"/>
  <c r="R30" i="1" s="1"/>
  <c r="A30" i="4" s="1"/>
  <c r="G30" i="4" s="1"/>
  <c r="P62" i="1"/>
  <c r="Q62" i="1" s="1"/>
  <c r="R62" i="1" s="1"/>
  <c r="A62" i="4" s="1"/>
  <c r="G62" i="4" s="1"/>
  <c r="P126" i="1"/>
  <c r="Q126" i="1" s="1"/>
  <c r="R126" i="1" s="1"/>
  <c r="A126" i="4" s="1"/>
  <c r="G126" i="4" s="1"/>
  <c r="R34" i="1"/>
  <c r="A34" i="4" s="1"/>
  <c r="G34" i="4" s="1"/>
  <c r="D199" i="4"/>
  <c r="I199" i="4" s="1"/>
  <c r="K199" i="4" s="1"/>
  <c r="D181" i="4"/>
  <c r="D165" i="4"/>
  <c r="I165" i="4" s="1"/>
  <c r="D169" i="4"/>
  <c r="I169" i="4" s="1"/>
  <c r="D153" i="4"/>
  <c r="I153" i="4" s="1"/>
  <c r="K153" i="4" s="1"/>
  <c r="D163" i="4"/>
  <c r="D174" i="4"/>
  <c r="I174" i="4" s="1"/>
  <c r="K174" i="4" s="1"/>
  <c r="D135" i="4"/>
  <c r="D197" i="4"/>
  <c r="I197" i="4" s="1"/>
  <c r="K197" i="4" s="1"/>
  <c r="D148" i="4"/>
  <c r="D170" i="4"/>
  <c r="I170" i="4" s="1"/>
  <c r="D186" i="4"/>
  <c r="I186" i="4" s="1"/>
  <c r="D147" i="4"/>
  <c r="I147" i="4" s="1"/>
  <c r="D168" i="4"/>
  <c r="I168" i="4"/>
  <c r="D184" i="4"/>
  <c r="I184" i="4"/>
  <c r="D189" i="4"/>
  <c r="I189" i="4" s="1"/>
  <c r="K189" i="4" s="1"/>
  <c r="D144" i="4"/>
  <c r="D164" i="4"/>
  <c r="I164" i="4"/>
  <c r="D185" i="4"/>
  <c r="I185" i="4" s="1"/>
  <c r="K185" i="4" s="1"/>
  <c r="D190" i="4"/>
  <c r="I190" i="4" s="1"/>
  <c r="K190" i="4" s="1"/>
  <c r="D196" i="4"/>
  <c r="D142" i="4"/>
  <c r="I142" i="4" s="1"/>
  <c r="D162" i="4"/>
  <c r="I162" i="4"/>
  <c r="D166" i="4"/>
  <c r="I166" i="4"/>
  <c r="K166" i="4" s="1"/>
  <c r="D172" i="4"/>
  <c r="D177" i="4"/>
  <c r="I177" i="4"/>
  <c r="K177" i="4" s="1"/>
  <c r="D182" i="4"/>
  <c r="I182" i="4" s="1"/>
  <c r="K182" i="4" s="1"/>
  <c r="D188" i="4"/>
  <c r="I188" i="4"/>
  <c r="D193" i="4"/>
  <c r="I193" i="4" s="1"/>
  <c r="K193" i="4" s="1"/>
  <c r="D198" i="4"/>
  <c r="I198" i="4" s="1"/>
  <c r="K198" i="4" s="1"/>
  <c r="D167" i="4"/>
  <c r="I167" i="4" s="1"/>
  <c r="D175" i="4"/>
  <c r="I175" i="4" s="1"/>
  <c r="D183" i="4"/>
  <c r="I183" i="4" s="1"/>
  <c r="K183" i="4" s="1"/>
  <c r="D191" i="4"/>
  <c r="I191" i="4" s="1"/>
  <c r="K191" i="4" s="1"/>
  <c r="D195" i="4"/>
  <c r="I195" i="4" s="1"/>
  <c r="I163" i="4"/>
  <c r="K163" i="4" s="1"/>
  <c r="I181" i="4"/>
  <c r="K181" i="4" s="1"/>
  <c r="D138" i="4"/>
  <c r="I138" i="4" s="1"/>
  <c r="D146" i="4"/>
  <c r="D194" i="4"/>
  <c r="D139" i="4"/>
  <c r="D143" i="4"/>
  <c r="I143" i="4" s="1"/>
  <c r="K143" i="4" s="1"/>
  <c r="D151" i="4"/>
  <c r="I151" i="4" s="1"/>
  <c r="K151" i="4" s="1"/>
  <c r="D155" i="4"/>
  <c r="D159" i="4"/>
  <c r="I159" i="4" s="1"/>
  <c r="K159" i="4" s="1"/>
  <c r="D171" i="4"/>
  <c r="D179" i="4"/>
  <c r="I179" i="4" s="1"/>
  <c r="K179" i="4" s="1"/>
  <c r="D187" i="4"/>
  <c r="D136" i="4"/>
  <c r="I136" i="4" s="1"/>
  <c r="D140" i="4"/>
  <c r="D152" i="4"/>
  <c r="I152" i="4" s="1"/>
  <c r="D156" i="4"/>
  <c r="I156" i="4" s="1"/>
  <c r="D160" i="4"/>
  <c r="D176" i="4"/>
  <c r="I176" i="4" s="1"/>
  <c r="D180" i="4"/>
  <c r="I180" i="4" s="1"/>
  <c r="K180" i="4" s="1"/>
  <c r="D192" i="4"/>
  <c r="D200" i="4"/>
  <c r="D134" i="4"/>
  <c r="D150" i="4"/>
  <c r="D154" i="4"/>
  <c r="D158" i="4"/>
  <c r="D178" i="4"/>
  <c r="D133" i="4"/>
  <c r="I133" i="4" s="1"/>
  <c r="D137" i="4"/>
  <c r="I137" i="4" s="1"/>
  <c r="D141" i="4"/>
  <c r="I141" i="4" s="1"/>
  <c r="D145" i="4"/>
  <c r="I145" i="4" s="1"/>
  <c r="K145" i="4" s="1"/>
  <c r="D149" i="4"/>
  <c r="I149" i="4" s="1"/>
  <c r="K149" i="4" s="1"/>
  <c r="D157" i="4"/>
  <c r="D161" i="4"/>
  <c r="D173" i="4"/>
  <c r="D201" i="4"/>
  <c r="I140" i="4"/>
  <c r="K140" i="4" s="1"/>
  <c r="I161" i="4"/>
  <c r="K161" i="4" s="1"/>
  <c r="I157" i="4"/>
  <c r="I158" i="4"/>
  <c r="I134" i="4"/>
  <c r="I155" i="4"/>
  <c r="K155" i="4" s="1"/>
  <c r="I139" i="4"/>
  <c r="I194" i="4"/>
  <c r="K194" i="4"/>
  <c r="I178" i="4"/>
  <c r="I154" i="4"/>
  <c r="I196" i="4"/>
  <c r="K196" i="4" s="1"/>
  <c r="I172" i="4"/>
  <c r="I148" i="4"/>
  <c r="I171" i="4"/>
  <c r="K171" i="4" s="1"/>
  <c r="I135" i="4"/>
  <c r="I146" i="4"/>
  <c r="I173" i="4"/>
  <c r="I150" i="4"/>
  <c r="K150" i="4" s="1"/>
  <c r="I192" i="4"/>
  <c r="I160" i="4"/>
  <c r="K160" i="4" s="1"/>
  <c r="I144" i="4"/>
  <c r="I187" i="4"/>
  <c r="K187" i="4"/>
  <c r="F24" i="4" l="1"/>
  <c r="F2" i="4"/>
  <c r="F20" i="4"/>
  <c r="F23" i="4"/>
  <c r="F40" i="4"/>
  <c r="F43" i="4"/>
  <c r="F45" i="4"/>
  <c r="F50" i="4"/>
  <c r="F32" i="4"/>
  <c r="F34" i="4"/>
  <c r="F35" i="4"/>
  <c r="F61" i="4"/>
  <c r="F68" i="4"/>
  <c r="F73" i="4"/>
  <c r="F96" i="4"/>
  <c r="F103" i="4"/>
  <c r="F115" i="4"/>
  <c r="F52" i="4"/>
  <c r="F67" i="4"/>
  <c r="F69" i="4"/>
  <c r="F72" i="4"/>
  <c r="F75" i="4"/>
  <c r="F77" i="4"/>
  <c r="F82" i="4"/>
  <c r="AB20" i="1"/>
  <c r="AB16" i="1"/>
  <c r="AB12" i="1"/>
  <c r="AB8" i="1"/>
  <c r="AB4" i="1"/>
  <c r="AB5" i="1"/>
  <c r="AB19" i="1"/>
  <c r="AB15" i="1"/>
  <c r="AB11" i="1"/>
  <c r="AB7" i="1"/>
  <c r="AB3" i="1"/>
  <c r="AB13" i="1"/>
  <c r="AB18" i="1"/>
  <c r="AB14" i="1"/>
  <c r="AB10" i="1"/>
  <c r="AB6" i="1"/>
  <c r="AB17" i="1"/>
  <c r="AB9" i="1"/>
  <c r="AB2" i="1"/>
  <c r="K176" i="4"/>
  <c r="K147" i="4"/>
  <c r="K167" i="4"/>
  <c r="K172" i="4"/>
  <c r="K144" i="4"/>
  <c r="R55" i="1"/>
  <c r="A55" i="4" s="1"/>
  <c r="G55" i="4" s="1"/>
  <c r="R47" i="1"/>
  <c r="A47" i="4" s="1"/>
  <c r="G47" i="4" s="1"/>
  <c r="R43" i="1"/>
  <c r="A43" i="4" s="1"/>
  <c r="G43" i="4" s="1"/>
  <c r="R35" i="1"/>
  <c r="A35" i="4" s="1"/>
  <c r="G35" i="4" s="1"/>
  <c r="R31" i="1"/>
  <c r="A31" i="4" s="1"/>
  <c r="G31" i="4" s="1"/>
  <c r="R27" i="1"/>
  <c r="A27" i="4" s="1"/>
  <c r="G27" i="4" s="1"/>
  <c r="R19" i="1"/>
  <c r="A19" i="4" s="1"/>
  <c r="G19" i="4" s="1"/>
  <c r="R15" i="1"/>
  <c r="A15" i="4" s="1"/>
  <c r="G15" i="4" s="1"/>
  <c r="R7" i="1"/>
  <c r="A7" i="4" s="1"/>
  <c r="G7" i="4" s="1"/>
  <c r="R3" i="1"/>
  <c r="A3" i="4" s="1"/>
  <c r="G3" i="4" s="1"/>
  <c r="K178" i="4"/>
  <c r="K195" i="4"/>
  <c r="K168" i="4"/>
  <c r="K152" i="4"/>
  <c r="K136" i="4"/>
  <c r="K184" i="4"/>
  <c r="F16" i="4"/>
  <c r="F22" i="4"/>
  <c r="F27" i="4"/>
  <c r="F48" i="4"/>
  <c r="F54" i="4"/>
  <c r="F59" i="4"/>
  <c r="F65" i="4"/>
  <c r="F80" i="4"/>
  <c r="F91" i="4"/>
  <c r="F98" i="4"/>
  <c r="F101" i="4"/>
  <c r="F113" i="4"/>
  <c r="F118" i="4"/>
  <c r="F123" i="4"/>
  <c r="K133" i="4"/>
  <c r="F134" i="4"/>
  <c r="K134" i="4" s="1"/>
  <c r="K135" i="4"/>
  <c r="K139" i="4"/>
  <c r="K141" i="4"/>
  <c r="K157" i="4"/>
  <c r="K173" i="4"/>
  <c r="R114" i="1"/>
  <c r="A114" i="4" s="1"/>
  <c r="G114" i="4" s="1"/>
  <c r="R102" i="1"/>
  <c r="A102" i="4" s="1"/>
  <c r="G102" i="4" s="1"/>
  <c r="R98" i="1"/>
  <c r="A98" i="4" s="1"/>
  <c r="G98" i="4" s="1"/>
  <c r="R94" i="1"/>
  <c r="A94" i="4" s="1"/>
  <c r="G94" i="4" s="1"/>
  <c r="R90" i="1"/>
  <c r="A90" i="4" s="1"/>
  <c r="G90" i="4" s="1"/>
  <c r="R86" i="1"/>
  <c r="A86" i="4" s="1"/>
  <c r="G86" i="4" s="1"/>
  <c r="R82" i="1"/>
  <c r="A82" i="4" s="1"/>
  <c r="G82" i="4" s="1"/>
  <c r="R78" i="1"/>
  <c r="A78" i="4" s="1"/>
  <c r="G78" i="4" s="1"/>
  <c r="R74" i="1"/>
  <c r="A74" i="4" s="1"/>
  <c r="G74" i="4" s="1"/>
  <c r="R58" i="1"/>
  <c r="A58" i="4" s="1"/>
  <c r="G58" i="4" s="1"/>
  <c r="R50" i="1"/>
  <c r="A50" i="4" s="1"/>
  <c r="G50" i="4" s="1"/>
  <c r="R26" i="1"/>
  <c r="A26" i="4" s="1"/>
  <c r="G26" i="4" s="1"/>
  <c r="R14" i="1"/>
  <c r="A14" i="4" s="1"/>
  <c r="G14" i="4" s="1"/>
  <c r="K146" i="4"/>
  <c r="K192" i="4"/>
  <c r="K156" i="4"/>
  <c r="K148" i="4"/>
  <c r="K162" i="4"/>
  <c r="K169" i="4"/>
  <c r="F7" i="4"/>
  <c r="F26" i="4"/>
  <c r="F42" i="4"/>
  <c r="F56" i="4"/>
  <c r="F58" i="4"/>
  <c r="F74" i="4"/>
  <c r="F107" i="4"/>
  <c r="K137" i="4"/>
  <c r="K165" i="4"/>
  <c r="K175" i="4"/>
  <c r="W12" i="1"/>
  <c r="Y13" i="1" s="1"/>
  <c r="W11" i="1"/>
  <c r="W10" i="1"/>
  <c r="P130" i="1"/>
  <c r="Q130" i="1" s="1"/>
  <c r="R130" i="1" s="1"/>
  <c r="A130" i="4" s="1"/>
  <c r="G130" i="4" s="1"/>
  <c r="P122" i="1"/>
  <c r="Q122" i="1" s="1"/>
  <c r="R122" i="1" s="1"/>
  <c r="A122" i="4" s="1"/>
  <c r="G122" i="4" s="1"/>
  <c r="P118" i="1"/>
  <c r="Q118" i="1" s="1"/>
  <c r="R118" i="1" s="1"/>
  <c r="A118" i="4" s="1"/>
  <c r="G118" i="4" s="1"/>
  <c r="P106" i="1"/>
  <c r="Q106" i="1" s="1"/>
  <c r="R106" i="1" s="1"/>
  <c r="A106" i="4" s="1"/>
  <c r="G106" i="4" s="1"/>
  <c r="P70" i="1"/>
  <c r="Q70" i="1" s="1"/>
  <c r="R70" i="1" s="1"/>
  <c r="A70" i="4" s="1"/>
  <c r="G70" i="4" s="1"/>
  <c r="P66" i="1"/>
  <c r="Q66" i="1" s="1"/>
  <c r="R66" i="1" s="1"/>
  <c r="A66" i="4" s="1"/>
  <c r="G66" i="4" s="1"/>
  <c r="P54" i="1"/>
  <c r="Q54" i="1" s="1"/>
  <c r="R54" i="1" s="1"/>
  <c r="A54" i="4" s="1"/>
  <c r="G54" i="4" s="1"/>
  <c r="P42" i="1"/>
  <c r="Q42" i="1" s="1"/>
  <c r="R42" i="1" s="1"/>
  <c r="A42" i="4" s="1"/>
  <c r="G42" i="4" s="1"/>
  <c r="P38" i="1"/>
  <c r="Q38" i="1" s="1"/>
  <c r="R38" i="1" s="1"/>
  <c r="A38" i="4" s="1"/>
  <c r="G38" i="4" s="1"/>
  <c r="P22" i="1"/>
  <c r="Q22" i="1" s="1"/>
  <c r="R22" i="1" s="1"/>
  <c r="A22" i="4" s="1"/>
  <c r="G22" i="4" s="1"/>
  <c r="P18" i="1"/>
  <c r="Q18" i="1" s="1"/>
  <c r="R18" i="1" s="1"/>
  <c r="A18" i="4" s="1"/>
  <c r="G18" i="4" s="1"/>
  <c r="P10" i="1"/>
  <c r="Q10" i="1" s="1"/>
  <c r="R10" i="1" s="1"/>
  <c r="A10" i="4" s="1"/>
  <c r="G10" i="4" s="1"/>
  <c r="W4" i="1"/>
  <c r="W13" i="1"/>
  <c r="W3" i="1"/>
  <c r="Y11" i="1" s="1"/>
  <c r="K170" i="4"/>
  <c r="P110" i="1"/>
  <c r="Q110" i="1" s="1"/>
  <c r="R110" i="1" s="1"/>
  <c r="A110" i="4" s="1"/>
  <c r="G110" i="4" s="1"/>
  <c r="P46" i="1"/>
  <c r="Q46" i="1" s="1"/>
  <c r="R46" i="1" s="1"/>
  <c r="A46" i="4" s="1"/>
  <c r="G46" i="4" s="1"/>
  <c r="K186" i="4"/>
  <c r="P6" i="1"/>
  <c r="Q6" i="1" s="1"/>
  <c r="R6" i="1" s="1"/>
  <c r="A6" i="4" s="1"/>
  <c r="G6" i="4" s="1"/>
  <c r="F33" i="4"/>
  <c r="F12" i="4"/>
  <c r="F44" i="4"/>
  <c r="F76" i="4"/>
  <c r="F94" i="4"/>
  <c r="F126" i="4"/>
  <c r="F138" i="4"/>
  <c r="K138" i="4" s="1"/>
  <c r="F142" i="4"/>
  <c r="K142" i="4" s="1"/>
  <c r="F28" i="4"/>
  <c r="F60" i="4"/>
  <c r="O46" i="1" l="1"/>
  <c r="S46" i="1" s="1"/>
  <c r="D46" i="4" s="1"/>
  <c r="I46" i="4" s="1"/>
  <c r="O18" i="1"/>
  <c r="S18" i="1" s="1"/>
  <c r="D18" i="4" s="1"/>
  <c r="I18" i="4" s="1"/>
  <c r="K18" i="4" s="1"/>
  <c r="O122" i="1"/>
  <c r="S122" i="1" s="1"/>
  <c r="D122" i="4" s="1"/>
  <c r="I122" i="4" s="1"/>
  <c r="K122" i="4" s="1"/>
  <c r="O110" i="1"/>
  <c r="S110" i="1" s="1"/>
  <c r="D110" i="4" s="1"/>
  <c r="I110" i="4" s="1"/>
  <c r="K110" i="4" s="1"/>
  <c r="O38" i="1"/>
  <c r="S38" i="1" s="1"/>
  <c r="D38" i="4" s="1"/>
  <c r="I38" i="4" s="1"/>
  <c r="K38" i="4" s="1"/>
  <c r="O70" i="1"/>
  <c r="S70" i="1" s="1"/>
  <c r="D70" i="4" s="1"/>
  <c r="I70" i="4" s="1"/>
  <c r="K70" i="4" s="1"/>
  <c r="Y12" i="1"/>
  <c r="O48" i="1"/>
  <c r="S48" i="1" s="1"/>
  <c r="D48" i="4" s="1"/>
  <c r="I48" i="4" s="1"/>
  <c r="K48" i="4" s="1"/>
  <c r="O88" i="1"/>
  <c r="S88" i="1" s="1"/>
  <c r="D88" i="4" s="1"/>
  <c r="I88" i="4" s="1"/>
  <c r="K88" i="4" s="1"/>
  <c r="O84" i="1"/>
  <c r="S84" i="1" s="1"/>
  <c r="D84" i="4" s="1"/>
  <c r="I84" i="4" s="1"/>
  <c r="K84" i="4" s="1"/>
  <c r="O65" i="1"/>
  <c r="S65" i="1" s="1"/>
  <c r="D65" i="4" s="1"/>
  <c r="I65" i="4" s="1"/>
  <c r="K65" i="4" s="1"/>
  <c r="O16" i="1"/>
  <c r="S16" i="1" s="1"/>
  <c r="D16" i="4" s="1"/>
  <c r="I16" i="4" s="1"/>
  <c r="K16" i="4" s="1"/>
  <c r="O4" i="1"/>
  <c r="S4" i="1" s="1"/>
  <c r="D4" i="4" s="1"/>
  <c r="I4" i="4" s="1"/>
  <c r="K4" i="4" s="1"/>
  <c r="O32" i="1"/>
  <c r="S32" i="1" s="1"/>
  <c r="D32" i="4" s="1"/>
  <c r="I32" i="4" s="1"/>
  <c r="K32" i="4" s="1"/>
  <c r="O15" i="1"/>
  <c r="S15" i="1" s="1"/>
  <c r="D15" i="4" s="1"/>
  <c r="I15" i="4" s="1"/>
  <c r="K15" i="4" s="1"/>
  <c r="O103" i="1"/>
  <c r="S103" i="1" s="1"/>
  <c r="D103" i="4" s="1"/>
  <c r="I103" i="4" s="1"/>
  <c r="K103" i="4" s="1"/>
  <c r="O104" i="1"/>
  <c r="S104" i="1" s="1"/>
  <c r="D104" i="4" s="1"/>
  <c r="I104" i="4" s="1"/>
  <c r="K104" i="4" s="1"/>
  <c r="O11" i="1"/>
  <c r="S11" i="1" s="1"/>
  <c r="D11" i="4" s="1"/>
  <c r="I11" i="4" s="1"/>
  <c r="K11" i="4" s="1"/>
  <c r="O111" i="1"/>
  <c r="S111" i="1" s="1"/>
  <c r="D111" i="4" s="1"/>
  <c r="I111" i="4" s="1"/>
  <c r="K111" i="4" s="1"/>
  <c r="O108" i="1"/>
  <c r="S108" i="1" s="1"/>
  <c r="D108" i="4" s="1"/>
  <c r="I108" i="4" s="1"/>
  <c r="K108" i="4" s="1"/>
  <c r="O89" i="1"/>
  <c r="S89" i="1" s="1"/>
  <c r="D89" i="4" s="1"/>
  <c r="I89" i="4" s="1"/>
  <c r="K89" i="4" s="1"/>
  <c r="O71" i="1"/>
  <c r="S71" i="1" s="1"/>
  <c r="D71" i="4" s="1"/>
  <c r="I71" i="4" s="1"/>
  <c r="K71" i="4" s="1"/>
  <c r="O9" i="1"/>
  <c r="S9" i="1" s="1"/>
  <c r="D9" i="4" s="1"/>
  <c r="I9" i="4" s="1"/>
  <c r="K9" i="4" s="1"/>
  <c r="O93" i="1"/>
  <c r="S93" i="1" s="1"/>
  <c r="D93" i="4" s="1"/>
  <c r="I93" i="4" s="1"/>
  <c r="K93" i="4" s="1"/>
  <c r="O23" i="1"/>
  <c r="S23" i="1" s="1"/>
  <c r="D23" i="4" s="1"/>
  <c r="I23" i="4" s="1"/>
  <c r="K23" i="4" s="1"/>
  <c r="O87" i="1"/>
  <c r="S87" i="1" s="1"/>
  <c r="D87" i="4" s="1"/>
  <c r="I87" i="4" s="1"/>
  <c r="K87" i="4" s="1"/>
  <c r="O21" i="1"/>
  <c r="S21" i="1" s="1"/>
  <c r="D21" i="4" s="1"/>
  <c r="I21" i="4" s="1"/>
  <c r="K21" i="4" s="1"/>
  <c r="O96" i="1"/>
  <c r="S96" i="1" s="1"/>
  <c r="D96" i="4" s="1"/>
  <c r="I96" i="4" s="1"/>
  <c r="K96" i="4" s="1"/>
  <c r="O35" i="1"/>
  <c r="S35" i="1" s="1"/>
  <c r="D35" i="4" s="1"/>
  <c r="I35" i="4" s="1"/>
  <c r="K35" i="4" s="1"/>
  <c r="O107" i="1"/>
  <c r="S107" i="1" s="1"/>
  <c r="D107" i="4" s="1"/>
  <c r="I107" i="4" s="1"/>
  <c r="K107" i="4" s="1"/>
  <c r="O28" i="1"/>
  <c r="S28" i="1" s="1"/>
  <c r="D28" i="4" s="1"/>
  <c r="I28" i="4" s="1"/>
  <c r="K28" i="4" s="1"/>
  <c r="O92" i="1"/>
  <c r="S92" i="1" s="1"/>
  <c r="D92" i="4" s="1"/>
  <c r="I92" i="4" s="1"/>
  <c r="K92" i="4" s="1"/>
  <c r="O63" i="1"/>
  <c r="S63" i="1" s="1"/>
  <c r="D63" i="4" s="1"/>
  <c r="I63" i="4" s="1"/>
  <c r="K63" i="4" s="1"/>
  <c r="O51" i="1"/>
  <c r="S51" i="1" s="1"/>
  <c r="D51" i="4" s="1"/>
  <c r="I51" i="4" s="1"/>
  <c r="K51" i="4" s="1"/>
  <c r="O83" i="1"/>
  <c r="S83" i="1" s="1"/>
  <c r="D83" i="4" s="1"/>
  <c r="I83" i="4" s="1"/>
  <c r="K83" i="4" s="1"/>
  <c r="O47" i="1"/>
  <c r="S47" i="1" s="1"/>
  <c r="D47" i="4" s="1"/>
  <c r="I47" i="4" s="1"/>
  <c r="K47" i="4" s="1"/>
  <c r="O36" i="1"/>
  <c r="S36" i="1" s="1"/>
  <c r="D36" i="4" s="1"/>
  <c r="I36" i="4" s="1"/>
  <c r="K36" i="4" s="1"/>
  <c r="O25" i="1"/>
  <c r="S25" i="1" s="1"/>
  <c r="D25" i="4" s="1"/>
  <c r="I25" i="4" s="1"/>
  <c r="K25" i="4" s="1"/>
  <c r="O109" i="1"/>
  <c r="S109" i="1" s="1"/>
  <c r="D109" i="4" s="1"/>
  <c r="I109" i="4" s="1"/>
  <c r="K109" i="4" s="1"/>
  <c r="O91" i="1"/>
  <c r="S91" i="1" s="1"/>
  <c r="D91" i="4" s="1"/>
  <c r="I91" i="4" s="1"/>
  <c r="K91" i="4" s="1"/>
  <c r="O44" i="1"/>
  <c r="S44" i="1" s="1"/>
  <c r="D44" i="4" s="1"/>
  <c r="I44" i="4" s="1"/>
  <c r="K44" i="4" s="1"/>
  <c r="O45" i="1"/>
  <c r="S45" i="1" s="1"/>
  <c r="D45" i="4" s="1"/>
  <c r="I45" i="4" s="1"/>
  <c r="K45" i="4" s="1"/>
  <c r="O128" i="1"/>
  <c r="S128" i="1" s="1"/>
  <c r="D128" i="4" s="1"/>
  <c r="I128" i="4" s="1"/>
  <c r="K128" i="4" s="1"/>
  <c r="O75" i="1"/>
  <c r="S75" i="1" s="1"/>
  <c r="D75" i="4" s="1"/>
  <c r="I75" i="4" s="1"/>
  <c r="K75" i="4" s="1"/>
  <c r="O55" i="1"/>
  <c r="S55" i="1" s="1"/>
  <c r="D55" i="4" s="1"/>
  <c r="I55" i="4" s="1"/>
  <c r="K55" i="4" s="1"/>
  <c r="O119" i="1"/>
  <c r="S119" i="1" s="1"/>
  <c r="D119" i="4" s="1"/>
  <c r="I119" i="4" s="1"/>
  <c r="K119" i="4" s="1"/>
  <c r="O120" i="1"/>
  <c r="S120" i="1" s="1"/>
  <c r="D120" i="4" s="1"/>
  <c r="I120" i="4" s="1"/>
  <c r="K120" i="4" s="1"/>
  <c r="O105" i="1"/>
  <c r="S105" i="1" s="1"/>
  <c r="D105" i="4" s="1"/>
  <c r="I105" i="4" s="1"/>
  <c r="K105" i="4" s="1"/>
  <c r="O67" i="1"/>
  <c r="S67" i="1" s="1"/>
  <c r="D67" i="4" s="1"/>
  <c r="I67" i="4" s="1"/>
  <c r="K67" i="4" s="1"/>
  <c r="O31" i="1"/>
  <c r="S31" i="1" s="1"/>
  <c r="D31" i="4" s="1"/>
  <c r="I31" i="4" s="1"/>
  <c r="K31" i="4" s="1"/>
  <c r="O68" i="1"/>
  <c r="S68" i="1" s="1"/>
  <c r="D68" i="4" s="1"/>
  <c r="I68" i="4" s="1"/>
  <c r="K68" i="4" s="1"/>
  <c r="O72" i="1"/>
  <c r="S72" i="1" s="1"/>
  <c r="D72" i="4" s="1"/>
  <c r="I72" i="4" s="1"/>
  <c r="K72" i="4" s="1"/>
  <c r="O61" i="1"/>
  <c r="S61" i="1" s="1"/>
  <c r="D61" i="4" s="1"/>
  <c r="I61" i="4" s="1"/>
  <c r="K61" i="4" s="1"/>
  <c r="O2" i="1"/>
  <c r="S2" i="1" s="1"/>
  <c r="D2" i="4" s="1"/>
  <c r="I2" i="4" s="1"/>
  <c r="K2" i="4" s="1"/>
  <c r="O64" i="1"/>
  <c r="S64" i="1" s="1"/>
  <c r="D64" i="4" s="1"/>
  <c r="I64" i="4" s="1"/>
  <c r="K64" i="4" s="1"/>
  <c r="O86" i="1"/>
  <c r="S86" i="1" s="1"/>
  <c r="D86" i="4" s="1"/>
  <c r="I86" i="4" s="1"/>
  <c r="K86" i="4" s="1"/>
  <c r="O116" i="1"/>
  <c r="S116" i="1" s="1"/>
  <c r="D116" i="4" s="1"/>
  <c r="I116" i="4" s="1"/>
  <c r="K116" i="4" s="1"/>
  <c r="O95" i="1"/>
  <c r="S95" i="1" s="1"/>
  <c r="D95" i="4" s="1"/>
  <c r="I95" i="4" s="1"/>
  <c r="K95" i="4" s="1"/>
  <c r="O112" i="1"/>
  <c r="S112" i="1" s="1"/>
  <c r="D112" i="4" s="1"/>
  <c r="I112" i="4" s="1"/>
  <c r="K112" i="4" s="1"/>
  <c r="O43" i="1"/>
  <c r="S43" i="1" s="1"/>
  <c r="D43" i="4" s="1"/>
  <c r="I43" i="4" s="1"/>
  <c r="K43" i="4" s="1"/>
  <c r="O115" i="1"/>
  <c r="S115" i="1" s="1"/>
  <c r="D115" i="4" s="1"/>
  <c r="I115" i="4" s="1"/>
  <c r="K115" i="4" s="1"/>
  <c r="O102" i="1"/>
  <c r="S102" i="1" s="1"/>
  <c r="D102" i="4" s="1"/>
  <c r="I102" i="4" s="1"/>
  <c r="K102" i="4" s="1"/>
  <c r="O80" i="1"/>
  <c r="S80" i="1" s="1"/>
  <c r="D80" i="4" s="1"/>
  <c r="I80" i="4" s="1"/>
  <c r="K80" i="4" s="1"/>
  <c r="O101" i="1"/>
  <c r="S101" i="1" s="1"/>
  <c r="D101" i="4" s="1"/>
  <c r="I101" i="4" s="1"/>
  <c r="K101" i="4" s="1"/>
  <c r="O62" i="1"/>
  <c r="S62" i="1" s="1"/>
  <c r="D62" i="4" s="1"/>
  <c r="I62" i="4" s="1"/>
  <c r="K62" i="4" s="1"/>
  <c r="O59" i="1"/>
  <c r="S59" i="1" s="1"/>
  <c r="D59" i="4" s="1"/>
  <c r="I59" i="4" s="1"/>
  <c r="K59" i="4" s="1"/>
  <c r="O27" i="1"/>
  <c r="S27" i="1" s="1"/>
  <c r="D27" i="4" s="1"/>
  <c r="I27" i="4" s="1"/>
  <c r="K27" i="4" s="1"/>
  <c r="O41" i="1"/>
  <c r="S41" i="1" s="1"/>
  <c r="D41" i="4" s="1"/>
  <c r="I41" i="4" s="1"/>
  <c r="K41" i="4" s="1"/>
  <c r="O126" i="1"/>
  <c r="S126" i="1" s="1"/>
  <c r="D126" i="4" s="1"/>
  <c r="I126" i="4" s="1"/>
  <c r="K126" i="4" s="1"/>
  <c r="O8" i="1"/>
  <c r="S8" i="1" s="1"/>
  <c r="D8" i="4" s="1"/>
  <c r="I8" i="4" s="1"/>
  <c r="K8" i="4" s="1"/>
  <c r="O78" i="1"/>
  <c r="S78" i="1" s="1"/>
  <c r="D78" i="4" s="1"/>
  <c r="I78" i="4" s="1"/>
  <c r="K78" i="4" s="1"/>
  <c r="O6" i="1"/>
  <c r="S6" i="1" s="1"/>
  <c r="D6" i="4" s="1"/>
  <c r="I6" i="4" s="1"/>
  <c r="K6" i="4" s="1"/>
  <c r="O98" i="1"/>
  <c r="S98" i="1" s="1"/>
  <c r="D98" i="4" s="1"/>
  <c r="I98" i="4" s="1"/>
  <c r="K98" i="4" s="1"/>
  <c r="O34" i="1"/>
  <c r="S34" i="1" s="1"/>
  <c r="D34" i="4" s="1"/>
  <c r="I34" i="4" s="1"/>
  <c r="K34" i="4" s="1"/>
  <c r="O12" i="1"/>
  <c r="S12" i="1" s="1"/>
  <c r="D12" i="4" s="1"/>
  <c r="I12" i="4" s="1"/>
  <c r="K12" i="4" s="1"/>
  <c r="O5" i="1"/>
  <c r="S5" i="1" s="1"/>
  <c r="D5" i="4" s="1"/>
  <c r="I5" i="4" s="1"/>
  <c r="K5" i="4" s="1"/>
  <c r="O56" i="1"/>
  <c r="S56" i="1" s="1"/>
  <c r="D56" i="4" s="1"/>
  <c r="I56" i="4" s="1"/>
  <c r="K56" i="4" s="1"/>
  <c r="O94" i="1"/>
  <c r="S94" i="1" s="1"/>
  <c r="D94" i="4" s="1"/>
  <c r="I94" i="4" s="1"/>
  <c r="K94" i="4" s="1"/>
  <c r="O50" i="1"/>
  <c r="S50" i="1" s="1"/>
  <c r="D50" i="4" s="1"/>
  <c r="I50" i="4" s="1"/>
  <c r="K50" i="4" s="1"/>
  <c r="O76" i="1"/>
  <c r="S76" i="1" s="1"/>
  <c r="D76" i="4" s="1"/>
  <c r="I76" i="4" s="1"/>
  <c r="K76" i="4" s="1"/>
  <c r="O125" i="1"/>
  <c r="S125" i="1" s="1"/>
  <c r="D125" i="4" s="1"/>
  <c r="I125" i="4" s="1"/>
  <c r="K125" i="4" s="1"/>
  <c r="O30" i="1"/>
  <c r="S30" i="1" s="1"/>
  <c r="D30" i="4" s="1"/>
  <c r="I30" i="4" s="1"/>
  <c r="K30" i="4" s="1"/>
  <c r="O17" i="1"/>
  <c r="S17" i="1" s="1"/>
  <c r="D17" i="4" s="1"/>
  <c r="I17" i="4" s="1"/>
  <c r="K17" i="4" s="1"/>
  <c r="O113" i="1"/>
  <c r="S113" i="1" s="1"/>
  <c r="D113" i="4" s="1"/>
  <c r="I113" i="4" s="1"/>
  <c r="K113" i="4" s="1"/>
  <c r="O26" i="1"/>
  <c r="S26" i="1" s="1"/>
  <c r="D26" i="4" s="1"/>
  <c r="I26" i="4" s="1"/>
  <c r="K26" i="4" s="1"/>
  <c r="O13" i="1"/>
  <c r="S13" i="1" s="1"/>
  <c r="D13" i="4" s="1"/>
  <c r="I13" i="4" s="1"/>
  <c r="K13" i="4" s="1"/>
  <c r="O74" i="1"/>
  <c r="S74" i="1" s="1"/>
  <c r="D74" i="4" s="1"/>
  <c r="I74" i="4" s="1"/>
  <c r="K74" i="4" s="1"/>
  <c r="O79" i="1"/>
  <c r="S79" i="1" s="1"/>
  <c r="D79" i="4" s="1"/>
  <c r="I79" i="4" s="1"/>
  <c r="K79" i="4" s="1"/>
  <c r="O81" i="1"/>
  <c r="S81" i="1" s="1"/>
  <c r="D81" i="4" s="1"/>
  <c r="I81" i="4" s="1"/>
  <c r="K81" i="4" s="1"/>
  <c r="O123" i="1"/>
  <c r="S123" i="1" s="1"/>
  <c r="D123" i="4" s="1"/>
  <c r="I123" i="4" s="1"/>
  <c r="K123" i="4" s="1"/>
  <c r="O20" i="1"/>
  <c r="S20" i="1" s="1"/>
  <c r="D20" i="4" s="1"/>
  <c r="I20" i="4" s="1"/>
  <c r="K20" i="4" s="1"/>
  <c r="O40" i="1"/>
  <c r="S40" i="1" s="1"/>
  <c r="D40" i="4" s="1"/>
  <c r="I40" i="4" s="1"/>
  <c r="K40" i="4" s="1"/>
  <c r="O49" i="1"/>
  <c r="S49" i="1" s="1"/>
  <c r="D49" i="4" s="1"/>
  <c r="I49" i="4" s="1"/>
  <c r="K49" i="4" s="1"/>
  <c r="O60" i="1"/>
  <c r="S60" i="1" s="1"/>
  <c r="D60" i="4" s="1"/>
  <c r="I60" i="4" s="1"/>
  <c r="K60" i="4" s="1"/>
  <c r="O85" i="1"/>
  <c r="S85" i="1" s="1"/>
  <c r="D85" i="4" s="1"/>
  <c r="I85" i="4" s="1"/>
  <c r="K85" i="4" s="1"/>
  <c r="O117" i="1"/>
  <c r="S117" i="1" s="1"/>
  <c r="D117" i="4" s="1"/>
  <c r="I117" i="4" s="1"/>
  <c r="K117" i="4" s="1"/>
  <c r="O131" i="1"/>
  <c r="S131" i="1" s="1"/>
  <c r="D131" i="4" s="1"/>
  <c r="I131" i="4" s="1"/>
  <c r="K131" i="4" s="1"/>
  <c r="O97" i="1"/>
  <c r="S97" i="1" s="1"/>
  <c r="D97" i="4" s="1"/>
  <c r="I97" i="4" s="1"/>
  <c r="K97" i="4" s="1"/>
  <c r="O37" i="1"/>
  <c r="S37" i="1" s="1"/>
  <c r="D37" i="4" s="1"/>
  <c r="I37" i="4" s="1"/>
  <c r="K37" i="4" s="1"/>
  <c r="O24" i="1"/>
  <c r="S24" i="1" s="1"/>
  <c r="D24" i="4" s="1"/>
  <c r="I24" i="4" s="1"/>
  <c r="K24" i="4" s="1"/>
  <c r="O14" i="1"/>
  <c r="S14" i="1" s="1"/>
  <c r="D14" i="4" s="1"/>
  <c r="I14" i="4" s="1"/>
  <c r="K14" i="4" s="1"/>
  <c r="O124" i="1"/>
  <c r="S124" i="1" s="1"/>
  <c r="D124" i="4" s="1"/>
  <c r="I124" i="4" s="1"/>
  <c r="K124" i="4" s="1"/>
  <c r="O69" i="1"/>
  <c r="S69" i="1" s="1"/>
  <c r="D69" i="4" s="1"/>
  <c r="I69" i="4" s="1"/>
  <c r="K69" i="4" s="1"/>
  <c r="O39" i="1"/>
  <c r="S39" i="1" s="1"/>
  <c r="D39" i="4" s="1"/>
  <c r="I39" i="4" s="1"/>
  <c r="K39" i="4" s="1"/>
  <c r="O99" i="1"/>
  <c r="S99" i="1" s="1"/>
  <c r="D99" i="4" s="1"/>
  <c r="I99" i="4" s="1"/>
  <c r="K99" i="4" s="1"/>
  <c r="O121" i="1"/>
  <c r="S121" i="1" s="1"/>
  <c r="D121" i="4" s="1"/>
  <c r="I121" i="4" s="1"/>
  <c r="K121" i="4" s="1"/>
  <c r="O77" i="1"/>
  <c r="S77" i="1" s="1"/>
  <c r="D77" i="4" s="1"/>
  <c r="I77" i="4" s="1"/>
  <c r="K77" i="4" s="1"/>
  <c r="O33" i="1"/>
  <c r="S33" i="1" s="1"/>
  <c r="D33" i="4" s="1"/>
  <c r="I33" i="4" s="1"/>
  <c r="K33" i="4" s="1"/>
  <c r="O53" i="1"/>
  <c r="S53" i="1" s="1"/>
  <c r="D53" i="4" s="1"/>
  <c r="I53" i="4" s="1"/>
  <c r="K53" i="4" s="1"/>
  <c r="O58" i="1"/>
  <c r="S58" i="1" s="1"/>
  <c r="D58" i="4" s="1"/>
  <c r="I58" i="4" s="1"/>
  <c r="K58" i="4" s="1"/>
  <c r="O52" i="1"/>
  <c r="S52" i="1" s="1"/>
  <c r="D52" i="4" s="1"/>
  <c r="I52" i="4" s="1"/>
  <c r="K52" i="4" s="1"/>
  <c r="O129" i="1"/>
  <c r="S129" i="1" s="1"/>
  <c r="D129" i="4" s="1"/>
  <c r="I129" i="4" s="1"/>
  <c r="K129" i="4" s="1"/>
  <c r="O114" i="1"/>
  <c r="S114" i="1" s="1"/>
  <c r="D114" i="4" s="1"/>
  <c r="I114" i="4" s="1"/>
  <c r="K114" i="4" s="1"/>
  <c r="O57" i="1"/>
  <c r="S57" i="1" s="1"/>
  <c r="D57" i="4" s="1"/>
  <c r="I57" i="4" s="1"/>
  <c r="K57" i="4" s="1"/>
  <c r="O3" i="1"/>
  <c r="S3" i="1" s="1"/>
  <c r="D3" i="4" s="1"/>
  <c r="I3" i="4" s="1"/>
  <c r="K3" i="4" s="1"/>
  <c r="O132" i="1"/>
  <c r="S132" i="1" s="1"/>
  <c r="D132" i="4" s="1"/>
  <c r="I132" i="4" s="1"/>
  <c r="K132" i="4" s="1"/>
  <c r="O29" i="1"/>
  <c r="S29" i="1" s="1"/>
  <c r="D29" i="4" s="1"/>
  <c r="I29" i="4" s="1"/>
  <c r="K29" i="4" s="1"/>
  <c r="O82" i="1"/>
  <c r="S82" i="1" s="1"/>
  <c r="D82" i="4" s="1"/>
  <c r="I82" i="4" s="1"/>
  <c r="K82" i="4" s="1"/>
  <c r="O100" i="1"/>
  <c r="S100" i="1" s="1"/>
  <c r="D100" i="4" s="1"/>
  <c r="I100" i="4" s="1"/>
  <c r="K100" i="4" s="1"/>
  <c r="O90" i="1"/>
  <c r="S90" i="1" s="1"/>
  <c r="D90" i="4" s="1"/>
  <c r="I90" i="4" s="1"/>
  <c r="K90" i="4" s="1"/>
  <c r="O73" i="1"/>
  <c r="S73" i="1" s="1"/>
  <c r="D73" i="4" s="1"/>
  <c r="I73" i="4" s="1"/>
  <c r="K73" i="4" s="1"/>
  <c r="O127" i="1"/>
  <c r="S127" i="1" s="1"/>
  <c r="D127" i="4" s="1"/>
  <c r="I127" i="4" s="1"/>
  <c r="K127" i="4" s="1"/>
  <c r="O7" i="1"/>
  <c r="S7" i="1" s="1"/>
  <c r="D7" i="4" s="1"/>
  <c r="I7" i="4" s="1"/>
  <c r="K7" i="4" s="1"/>
  <c r="O19" i="1"/>
  <c r="S19" i="1" s="1"/>
  <c r="D19" i="4" s="1"/>
  <c r="I19" i="4" s="1"/>
  <c r="K19" i="4" s="1"/>
  <c r="O10" i="1"/>
  <c r="S10" i="1" s="1"/>
  <c r="D10" i="4" s="1"/>
  <c r="I10" i="4" s="1"/>
  <c r="K10" i="4" s="1"/>
  <c r="O42" i="1"/>
  <c r="S42" i="1" s="1"/>
  <c r="D42" i="4" s="1"/>
  <c r="I42" i="4" s="1"/>
  <c r="K42" i="4" s="1"/>
  <c r="O54" i="1"/>
  <c r="S54" i="1" s="1"/>
  <c r="D54" i="4" s="1"/>
  <c r="I54" i="4" s="1"/>
  <c r="K54" i="4" s="1"/>
  <c r="O118" i="1"/>
  <c r="S118" i="1" s="1"/>
  <c r="D118" i="4" s="1"/>
  <c r="I118" i="4" s="1"/>
  <c r="K118" i="4" s="1"/>
  <c r="O130" i="1"/>
  <c r="S130" i="1" s="1"/>
  <c r="D130" i="4" s="1"/>
  <c r="I130" i="4" s="1"/>
  <c r="K130" i="4" s="1"/>
  <c r="K46" i="4"/>
  <c r="O22" i="1"/>
  <c r="S22" i="1" s="1"/>
  <c r="D22" i="4" s="1"/>
  <c r="I22" i="4" s="1"/>
  <c r="K22" i="4" s="1"/>
  <c r="O66" i="1"/>
  <c r="S66" i="1" s="1"/>
  <c r="D66" i="4" s="1"/>
  <c r="I66" i="4" s="1"/>
  <c r="K66" i="4" s="1"/>
  <c r="O106" i="1"/>
  <c r="S106" i="1" s="1"/>
  <c r="D106" i="4" s="1"/>
  <c r="I106" i="4" s="1"/>
  <c r="K10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Name of Bonus Point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Dummy column from Text import</t>
        </r>
      </text>
    </comment>
    <comment ref="G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Points from the Bonussheet</t>
        </r>
      </text>
    </comment>
    <comment ref="H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Typ of Bonus (defines theKind of Symbol)
A - Allday
N - Night
D - Day
T - time restrictions</t>
        </r>
      </text>
    </comment>
    <comment ref="I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If combo, give them a name</t>
        </r>
      </text>
    </comment>
    <comment ref="J1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If Typ = time restricted enter start/end
</t>
        </r>
      </text>
    </comment>
    <comment ref="L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Did you need a Recipie?</t>
        </r>
      </text>
    </comment>
    <comment ref="M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master:</t>
        </r>
        <r>
          <rPr>
            <sz val="9"/>
            <color indexed="81"/>
            <rFont val="Segoe UI"/>
            <family val="2"/>
          </rPr>
          <t xml:space="preserve">
Bike in the picture?</t>
        </r>
      </text>
    </comment>
  </commentList>
</comments>
</file>

<file path=xl/sharedStrings.xml><?xml version="1.0" encoding="utf-8"?>
<sst xmlns="http://schemas.openxmlformats.org/spreadsheetml/2006/main" count="221" uniqueCount="148">
  <si>
    <t>Symbol</t>
  </si>
  <si>
    <t>TYP</t>
  </si>
  <si>
    <t>A</t>
  </si>
  <si>
    <t>D</t>
  </si>
  <si>
    <t>N</t>
  </si>
  <si>
    <t>T</t>
  </si>
  <si>
    <t>All Day</t>
  </si>
  <si>
    <t>Daylight</t>
  </si>
  <si>
    <t>Night</t>
  </si>
  <si>
    <t>Timed</t>
  </si>
  <si>
    <t>N1</t>
  </si>
  <si>
    <t>N2 - Combo</t>
  </si>
  <si>
    <t>N3 C+T</t>
  </si>
  <si>
    <t>Statistic</t>
  </si>
  <si>
    <t>Number of Entrys</t>
  </si>
  <si>
    <t>Max</t>
  </si>
  <si>
    <t>Min</t>
  </si>
  <si>
    <t>High</t>
  </si>
  <si>
    <t>Med</t>
  </si>
  <si>
    <t>Low</t>
  </si>
  <si>
    <t>H/M/L</t>
  </si>
  <si>
    <t>Flag</t>
  </si>
  <si>
    <t>HIGH</t>
  </si>
  <si>
    <t>MED</t>
  </si>
  <si>
    <t>LOW</t>
  </si>
  <si>
    <t>Circle</t>
  </si>
  <si>
    <t>name</t>
  </si>
  <si>
    <t>desc</t>
  </si>
  <si>
    <t>lat</t>
  </si>
  <si>
    <t>lon</t>
  </si>
  <si>
    <t>sym</t>
  </si>
  <si>
    <t>Flag, Blue</t>
  </si>
  <si>
    <t>Triangle, Blue</t>
  </si>
  <si>
    <t>Flag, Green</t>
  </si>
  <si>
    <t>Square, Green</t>
  </si>
  <si>
    <t>Flag, Red</t>
  </si>
  <si>
    <t>Circle, Red</t>
  </si>
  <si>
    <t>Oval, Red</t>
  </si>
  <si>
    <t>Rectangle, Red</t>
  </si>
  <si>
    <t>Color</t>
  </si>
  <si>
    <t>Red</t>
  </si>
  <si>
    <t>L</t>
  </si>
  <si>
    <t>M</t>
  </si>
  <si>
    <t>H</t>
  </si>
  <si>
    <t>Green</t>
  </si>
  <si>
    <t>Blue</t>
  </si>
  <si>
    <t>Triangle</t>
  </si>
  <si>
    <t>Rectangle</t>
  </si>
  <si>
    <t>GPX OUT WPT</t>
  </si>
  <si>
    <t>GPX Out Name</t>
  </si>
  <si>
    <t>GPX OUT SYM</t>
  </si>
  <si>
    <t>GPX OUT DESC</t>
  </si>
  <si>
    <t xml:space="preserve">&lt;?xml version="1.0" encoding="utf-8"?&gt;
&lt;gpx creator="Peter Ihlos (Pihlo) Excel" version="1.1"
xsi:schemaLocation="http://www.topografix.com/GPX/1/1 
http://www.topografix.com/GPX/1/1/gpx.xsd" 
xmlns="http://www.topografix.com/GPX/1/1" 
xmlns:xsi="http://www.w3.org/2001/XMLSchema-instance"&gt;
</t>
  </si>
  <si>
    <t>AllDay</t>
  </si>
  <si>
    <t>Trinagle</t>
  </si>
  <si>
    <t>Day Only</t>
  </si>
  <si>
    <t>Page</t>
  </si>
  <si>
    <t>a</t>
  </si>
  <si>
    <t>d</t>
  </si>
  <si>
    <t>t</t>
  </si>
  <si>
    <t>Name</t>
  </si>
  <si>
    <t>dummy</t>
  </si>
  <si>
    <t>Typ</t>
  </si>
  <si>
    <t>Points</t>
  </si>
  <si>
    <t>Bike</t>
  </si>
  <si>
    <t>Quit</t>
  </si>
  <si>
    <t>b</t>
  </si>
  <si>
    <t>q</t>
  </si>
  <si>
    <t>5</t>
  </si>
  <si>
    <t>3</t>
  </si>
  <si>
    <t>4</t>
  </si>
  <si>
    <t>C1</t>
  </si>
  <si>
    <t>Combo</t>
  </si>
  <si>
    <t>t Start</t>
  </si>
  <si>
    <t>t End</t>
  </si>
  <si>
    <t>Maxvalue of all Points</t>
  </si>
  <si>
    <t>Min Value of all Points</t>
  </si>
  <si>
    <t>% of Points for High Value</t>
  </si>
  <si>
    <t>% of Points for Mid Value</t>
  </si>
  <si>
    <t>% of Points for Low Value</t>
  </si>
  <si>
    <t>Number of Points in Med</t>
  </si>
  <si>
    <t>Number of Points in Low</t>
  </si>
  <si>
    <t>Number of Points in High</t>
  </si>
  <si>
    <t>High Value from</t>
  </si>
  <si>
    <t>Med Value from</t>
  </si>
  <si>
    <t>Low Value from</t>
  </si>
  <si>
    <t>to</t>
  </si>
  <si>
    <t>Color for High</t>
  </si>
  <si>
    <t>Color for Med</t>
  </si>
  <si>
    <t>Color for Low</t>
  </si>
  <si>
    <t>COMMENT</t>
  </si>
  <si>
    <t>Big POI</t>
  </si>
  <si>
    <t>BGH</t>
  </si>
  <si>
    <t>BOZ</t>
  </si>
  <si>
    <t>DHZ</t>
  </si>
  <si>
    <t>FGA</t>
  </si>
  <si>
    <t>FLA</t>
  </si>
  <si>
    <t>GBA</t>
  </si>
  <si>
    <t>GLZ</t>
  </si>
  <si>
    <t>GMA</t>
  </si>
  <si>
    <t>GPZ</t>
  </si>
  <si>
    <t>GTZ</t>
  </si>
  <si>
    <t>HBA</t>
  </si>
  <si>
    <t>HBH</t>
  </si>
  <si>
    <t>HCA</t>
  </si>
  <si>
    <t>HGA</t>
  </si>
  <si>
    <t>HTA</t>
  </si>
  <si>
    <t>HWA</t>
  </si>
  <si>
    <t>KAA</t>
  </si>
  <si>
    <t>KKA</t>
  </si>
  <si>
    <t>KPZ</t>
  </si>
  <si>
    <t>LHA</t>
  </si>
  <si>
    <t>LNA</t>
  </si>
  <si>
    <t>LOZ</t>
  </si>
  <si>
    <t>LPA</t>
  </si>
  <si>
    <t>LWA</t>
  </si>
  <si>
    <t>MCZ</t>
  </si>
  <si>
    <t>MKA</t>
  </si>
  <si>
    <t>MRA</t>
  </si>
  <si>
    <t>MTA</t>
  </si>
  <si>
    <t>NLA</t>
  </si>
  <si>
    <t>NWA</t>
  </si>
  <si>
    <t>PRA</t>
  </si>
  <si>
    <t>PSA</t>
  </si>
  <si>
    <t>ROA</t>
  </si>
  <si>
    <t>SDA</t>
  </si>
  <si>
    <t>SEA</t>
  </si>
  <si>
    <t>SPA1</t>
  </si>
  <si>
    <t>SUZ</t>
  </si>
  <si>
    <t>SVA</t>
  </si>
  <si>
    <t>SWA</t>
  </si>
  <si>
    <t>TWA</t>
  </si>
  <si>
    <t>cc</t>
  </si>
  <si>
    <t>C2</t>
  </si>
  <si>
    <t>C3</t>
  </si>
  <si>
    <t>12</t>
  </si>
  <si>
    <t>14</t>
  </si>
  <si>
    <t>15</t>
  </si>
  <si>
    <t>Mi 17</t>
  </si>
  <si>
    <t>Mi-17</t>
  </si>
  <si>
    <t>15min Walk</t>
  </si>
  <si>
    <t>Entry Fee</t>
  </si>
  <si>
    <t>NR</t>
  </si>
  <si>
    <t>Symbol for A</t>
  </si>
  <si>
    <t>Symbol for D</t>
  </si>
  <si>
    <t>Symbol for N</t>
  </si>
  <si>
    <t>Symbol for T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</si>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</sst>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3F3F7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2" fillId="6" borderId="0" xfId="0" applyNumberFormat="1" applyFont="1" applyFill="1"/>
    <xf numFmtId="49" fontId="3" fillId="6" borderId="0" xfId="0" applyNumberFormat="1" applyFont="1" applyFill="1" applyAlignment="1">
      <alignment vertical="center"/>
    </xf>
    <xf numFmtId="49" fontId="0" fillId="6" borderId="0" xfId="0" applyNumberFormat="1" applyFill="1"/>
    <xf numFmtId="0" fontId="2" fillId="7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5" borderId="0" xfId="0" applyFont="1" applyFill="1"/>
    <xf numFmtId="0" fontId="8" fillId="4" borderId="0" xfId="0" applyFont="1" applyFill="1"/>
    <xf numFmtId="49" fontId="4" fillId="6" borderId="0" xfId="0" applyNumberFormat="1" applyFont="1" applyFill="1"/>
    <xf numFmtId="0" fontId="0" fillId="4" borderId="0" xfId="0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0" fontId="1" fillId="4" borderId="1" xfId="1" applyFill="1"/>
    <xf numFmtId="0" fontId="0" fillId="0" borderId="0" xfId="0" applyNumberFormat="1" applyAlignment="1">
      <alignment vertical="top"/>
    </xf>
    <xf numFmtId="0" fontId="0" fillId="0" borderId="0" xfId="0" applyNumberFormat="1"/>
    <xf numFmtId="0" fontId="2" fillId="0" borderId="0" xfId="0" applyFont="1" applyAlignment="1">
      <alignment horizontal="right"/>
    </xf>
    <xf numFmtId="49" fontId="0" fillId="4" borderId="2" xfId="0" applyNumberFormat="1" applyFill="1" applyBorder="1" applyAlignment="1">
      <alignment horizontal="center"/>
    </xf>
    <xf numFmtId="49" fontId="0" fillId="4" borderId="2" xfId="0" applyNumberFormat="1" applyFill="1" applyBorder="1"/>
    <xf numFmtId="1" fontId="7" fillId="2" borderId="2" xfId="1" applyNumberFormat="1" applyFont="1" applyBorder="1" applyAlignment="1">
      <alignment horizontal="right"/>
    </xf>
    <xf numFmtId="49" fontId="3" fillId="4" borderId="2" xfId="0" applyNumberFormat="1" applyFont="1" applyFill="1" applyBorder="1" applyAlignment="1">
      <alignment vertical="center"/>
    </xf>
    <xf numFmtId="49" fontId="1" fillId="4" borderId="2" xfId="1" applyNumberFormat="1" applyFill="1" applyBorder="1" applyAlignment="1">
      <alignment horizontal="center"/>
    </xf>
    <xf numFmtId="49" fontId="1" fillId="4" borderId="2" xfId="1" applyNumberFormat="1" applyFill="1" applyBorder="1"/>
    <xf numFmtId="49" fontId="9" fillId="4" borderId="2" xfId="0" applyNumberFormat="1" applyFont="1" applyFill="1" applyBorder="1"/>
    <xf numFmtId="1" fontId="10" fillId="2" borderId="2" xfId="1" applyNumberFormat="1" applyFont="1" applyBorder="1" applyAlignment="1">
      <alignment horizontal="right"/>
    </xf>
    <xf numFmtId="49" fontId="10" fillId="4" borderId="2" xfId="1" applyNumberFormat="1" applyFont="1" applyFill="1" applyBorder="1" applyAlignment="1">
      <alignment horizontal="center"/>
    </xf>
    <xf numFmtId="49" fontId="10" fillId="4" borderId="2" xfId="1" applyNumberFormat="1" applyFont="1" applyFill="1" applyBorder="1"/>
    <xf numFmtId="49" fontId="9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</cellXfs>
  <cellStyles count="2">
    <cellStyle name="Input" xfId="1" builtinId="20"/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201"/>
  <sheetViews>
    <sheetView tabSelected="1" workbookViewId="0">
      <pane ySplit="1" topLeftCell="A2" activePane="bottomLeft" state="frozen"/>
      <selection pane="bottomLeft" activeCell="AA16" sqref="AA16"/>
    </sheetView>
  </sheetViews>
  <sheetFormatPr defaultColWidth="8.77734375" defaultRowHeight="18" x14ac:dyDescent="0.35"/>
  <cols>
    <col min="1" max="1" width="9.5546875" style="16" bestFit="1" customWidth="1"/>
    <col min="2" max="2" width="9.33203125" style="8" bestFit="1" customWidth="1"/>
    <col min="3" max="3" width="11" style="8" bestFit="1" customWidth="1"/>
    <col min="4" max="4" width="11.77734375" style="8" hidden="1" customWidth="1"/>
    <col min="5" max="5" width="7.109375" style="26" bestFit="1" customWidth="1"/>
    <col min="6" max="6" width="7.109375" style="26" customWidth="1"/>
    <col min="7" max="7" width="8.77734375" style="27"/>
    <col min="8" max="8" width="8.33203125" style="29" bestFit="1" customWidth="1"/>
    <col min="9" max="9" width="9.21875" style="29"/>
    <col min="10" max="11" width="9.21875" style="30"/>
    <col min="12" max="12" width="5" style="29" bestFit="1" customWidth="1"/>
    <col min="13" max="13" width="4.33203125" style="25" bestFit="1" customWidth="1"/>
    <col min="14" max="14" width="10" style="26" bestFit="1" customWidth="1"/>
    <col min="15" max="15" width="0" style="20" hidden="1" customWidth="1"/>
    <col min="16" max="16" width="10.44140625" style="3" hidden="1" customWidth="1"/>
    <col min="17" max="17" width="14" style="3" hidden="1" customWidth="1"/>
    <col min="18" max="18" width="20" style="3" hidden="1" customWidth="1"/>
    <col min="19" max="20" width="8.77734375" hidden="1" customWidth="1"/>
    <col min="22" max="22" width="17.77734375" style="2" bestFit="1" customWidth="1"/>
    <col min="24" max="24" width="2.5546875" bestFit="1" customWidth="1"/>
  </cols>
  <sheetData>
    <row r="1" spans="1:28" s="2" customFormat="1" x14ac:dyDescent="0.35">
      <c r="A1" s="16" t="s">
        <v>60</v>
      </c>
      <c r="B1" s="6" t="s">
        <v>28</v>
      </c>
      <c r="C1" s="6" t="s">
        <v>29</v>
      </c>
      <c r="D1" s="6" t="s">
        <v>61</v>
      </c>
      <c r="E1" s="31" t="s">
        <v>56</v>
      </c>
      <c r="F1" s="31" t="s">
        <v>142</v>
      </c>
      <c r="G1" s="32" t="s">
        <v>63</v>
      </c>
      <c r="H1" s="33" t="s">
        <v>62</v>
      </c>
      <c r="I1" s="33" t="s">
        <v>72</v>
      </c>
      <c r="J1" s="34" t="s">
        <v>73</v>
      </c>
      <c r="K1" s="33" t="s">
        <v>74</v>
      </c>
      <c r="L1" s="33" t="s">
        <v>65</v>
      </c>
      <c r="M1" s="35" t="s">
        <v>64</v>
      </c>
      <c r="N1" s="31" t="s">
        <v>90</v>
      </c>
      <c r="O1" s="18" t="s">
        <v>20</v>
      </c>
      <c r="P1" s="19" t="s">
        <v>10</v>
      </c>
      <c r="Q1" s="19" t="s">
        <v>11</v>
      </c>
      <c r="R1" s="19" t="s">
        <v>12</v>
      </c>
      <c r="S1" s="2" t="s">
        <v>39</v>
      </c>
      <c r="T1" s="2" t="s">
        <v>0</v>
      </c>
      <c r="V1" s="2" t="s">
        <v>13</v>
      </c>
      <c r="AB1" s="24" t="s">
        <v>91</v>
      </c>
    </row>
    <row r="2" spans="1:28" ht="14.4" x14ac:dyDescent="0.3">
      <c r="A2" s="8" t="s">
        <v>92</v>
      </c>
      <c r="B2" s="8">
        <v>47.658183211460702</v>
      </c>
      <c r="C2" s="8">
        <v>16.667774040251899</v>
      </c>
      <c r="D2" s="7"/>
      <c r="E2" s="28" t="s">
        <v>69</v>
      </c>
      <c r="F2" s="28" t="str">
        <f>IF(E2&gt;0,CONCATENATE("*",RIGHT(CONCATENATE("000",E2),3)),"")</f>
        <v>*003</v>
      </c>
      <c r="G2" s="27">
        <v>1696</v>
      </c>
      <c r="H2" s="29" t="s">
        <v>57</v>
      </c>
      <c r="L2" s="29" t="s">
        <v>67</v>
      </c>
      <c r="M2" s="25" t="s">
        <v>66</v>
      </c>
      <c r="O2" s="20" t="str">
        <f t="shared" ref="O2:O33" si="0">IF(G2&gt;=High_boarder,"H",IF(G2&gt;=MED_Boarder,"M","L"))</f>
        <v>H</v>
      </c>
      <c r="P2" s="3" t="str">
        <f t="shared" ref="P2:P33" si="1">CONCATENATE(UPPER(H2),"-",TRIM(A2),"-",G2)</f>
        <v>A-BGH-1696</v>
      </c>
      <c r="Q2" s="3" t="str">
        <f t="shared" ref="Q2:Q33" si="2">IF(I2&gt;"",CONCATENATE(P2,"/",UPPER(I2)),P2)</f>
        <v>A-BGH-1696</v>
      </c>
      <c r="R2" s="3" t="str">
        <f t="shared" ref="R2:R33" si="3">CONCATENATE(IF(UPPER(H2)="T",CONCATENATE(Q2,"&gt;",J2,"-",K2),Q2),UPPER(L2),UPPER(M2),F2)</f>
        <v>A-BGH-1696QB*003</v>
      </c>
      <c r="S2" t="str">
        <f t="shared" ref="S2:S33" si="4">VLOOKUP(O2,Colors,2)</f>
        <v>Red</v>
      </c>
      <c r="T2" t="str">
        <f t="shared" ref="T2:T33" si="5">VLOOKUP(H2,Symbol,2)</f>
        <v>Flag</v>
      </c>
      <c r="V2" s="2" t="s">
        <v>14</v>
      </c>
      <c r="W2">
        <f>COUNTA(Names)-1</f>
        <v>40</v>
      </c>
      <c r="AB2">
        <f>LARGE(Points,ROW()-1)</f>
        <v>1936</v>
      </c>
    </row>
    <row r="3" spans="1:28" ht="14.4" x14ac:dyDescent="0.3">
      <c r="A3" s="8" t="s">
        <v>93</v>
      </c>
      <c r="B3" s="8">
        <v>47.6989931892603</v>
      </c>
      <c r="C3" s="8">
        <v>15.9215974900871</v>
      </c>
      <c r="D3" s="7"/>
      <c r="E3" s="28" t="s">
        <v>70</v>
      </c>
      <c r="F3" s="28" t="str">
        <f t="shared" ref="F3:F66" si="6">IF(E3&gt;0,CONCATENATE("*",RIGHT(CONCATENATE("000",E3),3)),"")</f>
        <v>*004</v>
      </c>
      <c r="G3" s="27">
        <v>1126</v>
      </c>
      <c r="H3" s="29" t="s">
        <v>58</v>
      </c>
      <c r="O3" s="20" t="str">
        <f t="shared" si="0"/>
        <v>M</v>
      </c>
      <c r="P3" s="3" t="str">
        <f t="shared" si="1"/>
        <v>D-BOZ-1126</v>
      </c>
      <c r="Q3" s="3" t="str">
        <f t="shared" si="2"/>
        <v>D-BOZ-1126</v>
      </c>
      <c r="R3" s="3" t="str">
        <f t="shared" si="3"/>
        <v>D-BOZ-1126*004</v>
      </c>
      <c r="S3" t="str">
        <f t="shared" si="4"/>
        <v>Blue</v>
      </c>
      <c r="T3" t="str">
        <f t="shared" si="5"/>
        <v>Triangle</v>
      </c>
      <c r="V3" s="2" t="s">
        <v>15</v>
      </c>
      <c r="W3">
        <f>MAX(Points)</f>
        <v>1936</v>
      </c>
      <c r="Y3" s="2" t="s">
        <v>75</v>
      </c>
      <c r="AB3">
        <f>LARGE(Points,ROW()-1)</f>
        <v>1866</v>
      </c>
    </row>
    <row r="4" spans="1:28" ht="14.4" x14ac:dyDescent="0.3">
      <c r="A4" s="8" t="s">
        <v>94</v>
      </c>
      <c r="B4" s="8">
        <v>47.7356425579637</v>
      </c>
      <c r="C4" s="8">
        <v>16.224506059661501</v>
      </c>
      <c r="D4" s="7"/>
      <c r="E4" s="28" t="s">
        <v>68</v>
      </c>
      <c r="F4" s="28" t="str">
        <f t="shared" si="6"/>
        <v>*005</v>
      </c>
      <c r="G4" s="27">
        <v>1590</v>
      </c>
      <c r="H4" s="29" t="s">
        <v>59</v>
      </c>
      <c r="I4" s="29" t="s">
        <v>71</v>
      </c>
      <c r="J4" s="30" t="s">
        <v>135</v>
      </c>
      <c r="K4" s="30" t="s">
        <v>136</v>
      </c>
      <c r="O4" s="20" t="str">
        <f t="shared" si="0"/>
        <v>M</v>
      </c>
      <c r="P4" s="3" t="str">
        <f t="shared" si="1"/>
        <v>T-DHZ-1590</v>
      </c>
      <c r="Q4" s="3" t="str">
        <f t="shared" si="2"/>
        <v>T-DHZ-1590/C1</v>
      </c>
      <c r="R4" s="3" t="str">
        <f t="shared" si="3"/>
        <v>T-DHZ-1590/C1&gt;12-14*005</v>
      </c>
      <c r="S4" t="str">
        <f t="shared" si="4"/>
        <v>Blue</v>
      </c>
      <c r="T4" t="str">
        <f t="shared" si="5"/>
        <v>Rectangle</v>
      </c>
      <c r="V4" s="2" t="s">
        <v>16</v>
      </c>
      <c r="W4">
        <f>MIN(Points)</f>
        <v>214</v>
      </c>
      <c r="Y4" s="2" t="s">
        <v>76</v>
      </c>
      <c r="AB4">
        <f>LARGE(Points,ROW()-1)</f>
        <v>1800</v>
      </c>
    </row>
    <row r="5" spans="1:28" ht="14.4" x14ac:dyDescent="0.3">
      <c r="A5" s="8" t="s">
        <v>95</v>
      </c>
      <c r="B5" s="8">
        <v>47.735738698393099</v>
      </c>
      <c r="C5" s="8">
        <v>15.7932791858911</v>
      </c>
      <c r="D5" s="7"/>
      <c r="E5" s="28"/>
      <c r="F5" s="28" t="str">
        <f t="shared" si="6"/>
        <v/>
      </c>
      <c r="G5" s="27">
        <v>1528</v>
      </c>
      <c r="H5" s="29" t="s">
        <v>57</v>
      </c>
      <c r="L5" s="29" t="s">
        <v>67</v>
      </c>
      <c r="M5" s="25" t="s">
        <v>66</v>
      </c>
      <c r="O5" s="20" t="str">
        <f t="shared" si="0"/>
        <v>M</v>
      </c>
      <c r="P5" s="3" t="str">
        <f t="shared" si="1"/>
        <v>A-FGA-1528</v>
      </c>
      <c r="Q5" s="3" t="str">
        <f t="shared" si="2"/>
        <v>A-FGA-1528</v>
      </c>
      <c r="R5" s="3" t="str">
        <f t="shared" si="3"/>
        <v>A-FGA-1528QB</v>
      </c>
      <c r="S5" t="str">
        <f t="shared" si="4"/>
        <v>Blue</v>
      </c>
      <c r="T5" t="str">
        <f t="shared" si="5"/>
        <v>Flag</v>
      </c>
      <c r="V5" s="2" t="s">
        <v>17</v>
      </c>
      <c r="W5" s="21">
        <v>20</v>
      </c>
      <c r="Y5" s="2" t="s">
        <v>77</v>
      </c>
      <c r="AB5">
        <f>LARGE(Points,ROW()-1)</f>
        <v>1789</v>
      </c>
    </row>
    <row r="6" spans="1:28" ht="14.4" x14ac:dyDescent="0.3">
      <c r="A6" s="8" t="s">
        <v>96</v>
      </c>
      <c r="B6" s="8">
        <v>47.738534901291104</v>
      </c>
      <c r="C6" s="8">
        <v>16.111859399825299</v>
      </c>
      <c r="D6" s="7"/>
      <c r="E6" s="28"/>
      <c r="F6" s="28" t="str">
        <f t="shared" si="6"/>
        <v/>
      </c>
      <c r="G6" s="27">
        <v>494</v>
      </c>
      <c r="H6" s="29" t="s">
        <v>58</v>
      </c>
      <c r="M6" s="25" t="s">
        <v>66</v>
      </c>
      <c r="O6" s="20" t="str">
        <f t="shared" si="0"/>
        <v>L</v>
      </c>
      <c r="P6" s="3" t="str">
        <f t="shared" si="1"/>
        <v>D-FLA-494</v>
      </c>
      <c r="Q6" s="3" t="str">
        <f t="shared" si="2"/>
        <v>D-FLA-494</v>
      </c>
      <c r="R6" s="3" t="str">
        <f t="shared" si="3"/>
        <v>D-FLA-494B</v>
      </c>
      <c r="S6" t="str">
        <f t="shared" si="4"/>
        <v>Green</v>
      </c>
      <c r="T6" t="str">
        <f t="shared" si="5"/>
        <v>Triangle</v>
      </c>
      <c r="V6" s="2" t="s">
        <v>18</v>
      </c>
      <c r="W6" s="21">
        <v>35</v>
      </c>
      <c r="Y6" s="2" t="s">
        <v>78</v>
      </c>
      <c r="AB6">
        <f>LARGE(Points,ROW()-1)</f>
        <v>1780</v>
      </c>
    </row>
    <row r="7" spans="1:28" ht="14.4" x14ac:dyDescent="0.3">
      <c r="A7" s="8" t="s">
        <v>97</v>
      </c>
      <c r="B7" s="8">
        <v>47.756827818229702</v>
      </c>
      <c r="C7" s="8">
        <v>16.621226398274299</v>
      </c>
      <c r="D7" s="7"/>
      <c r="E7" s="28"/>
      <c r="F7" s="28" t="str">
        <f t="shared" si="6"/>
        <v/>
      </c>
      <c r="G7" s="27">
        <v>301</v>
      </c>
      <c r="H7" s="29" t="s">
        <v>59</v>
      </c>
      <c r="O7" s="20" t="str">
        <f t="shared" si="0"/>
        <v>L</v>
      </c>
      <c r="P7" s="3" t="str">
        <f t="shared" si="1"/>
        <v>T-GBA-301</v>
      </c>
      <c r="Q7" s="3" t="str">
        <f t="shared" si="2"/>
        <v>T-GBA-301</v>
      </c>
      <c r="R7" s="3" t="str">
        <f t="shared" si="3"/>
        <v>T-GBA-301&gt;-</v>
      </c>
      <c r="S7" t="str">
        <f t="shared" si="4"/>
        <v>Green</v>
      </c>
      <c r="T7" t="str">
        <f t="shared" si="5"/>
        <v>Rectangle</v>
      </c>
      <c r="V7" s="2" t="s">
        <v>19</v>
      </c>
      <c r="W7" s="21">
        <v>45</v>
      </c>
      <c r="Y7" s="2" t="s">
        <v>79</v>
      </c>
      <c r="AB7">
        <f>LARGE(Points,ROW()-1)</f>
        <v>1777</v>
      </c>
    </row>
    <row r="8" spans="1:28" ht="14.4" x14ac:dyDescent="0.3">
      <c r="A8" s="8" t="s">
        <v>98</v>
      </c>
      <c r="B8" s="8">
        <v>47.790285777300497</v>
      </c>
      <c r="C8" s="8">
        <v>15.9107207134366</v>
      </c>
      <c r="D8" s="7"/>
      <c r="E8" s="28"/>
      <c r="F8" s="28" t="str">
        <f t="shared" si="6"/>
        <v/>
      </c>
      <c r="G8" s="27">
        <v>748</v>
      </c>
      <c r="H8" s="29" t="s">
        <v>57</v>
      </c>
      <c r="I8" s="29" t="s">
        <v>133</v>
      </c>
      <c r="J8" s="30" t="s">
        <v>136</v>
      </c>
      <c r="K8" s="30" t="s">
        <v>137</v>
      </c>
      <c r="O8" s="20" t="str">
        <f t="shared" si="0"/>
        <v>L</v>
      </c>
      <c r="P8" s="3" t="str">
        <f t="shared" si="1"/>
        <v>A-GLZ-748</v>
      </c>
      <c r="Q8" s="3" t="str">
        <f t="shared" si="2"/>
        <v>A-GLZ-748/C2</v>
      </c>
      <c r="R8" s="3" t="str">
        <f t="shared" si="3"/>
        <v>A-GLZ-748/C2</v>
      </c>
      <c r="S8" t="str">
        <f t="shared" si="4"/>
        <v>Green</v>
      </c>
      <c r="T8" t="str">
        <f t="shared" si="5"/>
        <v>Flag</v>
      </c>
      <c r="V8" s="2" t="s">
        <v>17</v>
      </c>
      <c r="W8">
        <f>INT(PO/(W5+W6+W7)*W5+0.5)</f>
        <v>8</v>
      </c>
      <c r="Y8" s="2" t="s">
        <v>82</v>
      </c>
      <c r="AB8">
        <f>LARGE(Points,ROW()-1)</f>
        <v>1740</v>
      </c>
    </row>
    <row r="9" spans="1:28" ht="14.4" x14ac:dyDescent="0.3">
      <c r="A9" s="8" t="s">
        <v>99</v>
      </c>
      <c r="B9" s="8">
        <v>47.791241900995303</v>
      </c>
      <c r="C9" s="8">
        <v>16.211645035073101</v>
      </c>
      <c r="D9" s="7"/>
      <c r="E9" s="28"/>
      <c r="F9" s="28" t="str">
        <f t="shared" si="6"/>
        <v/>
      </c>
      <c r="G9" s="27">
        <v>1201</v>
      </c>
      <c r="H9" s="29" t="s">
        <v>58</v>
      </c>
      <c r="O9" s="20" t="str">
        <f t="shared" si="0"/>
        <v>M</v>
      </c>
      <c r="P9" s="3" t="str">
        <f t="shared" si="1"/>
        <v>D-GMA-1201</v>
      </c>
      <c r="Q9" s="3" t="str">
        <f t="shared" si="2"/>
        <v>D-GMA-1201</v>
      </c>
      <c r="R9" s="3" t="str">
        <f t="shared" si="3"/>
        <v>D-GMA-1201</v>
      </c>
      <c r="S9" t="str">
        <f t="shared" si="4"/>
        <v>Blue</v>
      </c>
      <c r="T9" t="str">
        <f t="shared" si="5"/>
        <v>Triangle</v>
      </c>
      <c r="V9" s="2" t="s">
        <v>18</v>
      </c>
      <c r="W9">
        <f>INT(PO/(W5+W6+W7)*W6+0.5)</f>
        <v>14</v>
      </c>
      <c r="Y9" s="2" t="s">
        <v>80</v>
      </c>
      <c r="AB9">
        <f>LARGE(Points,ROW()-1)</f>
        <v>1696</v>
      </c>
    </row>
    <row r="10" spans="1:28" ht="14.4" x14ac:dyDescent="0.3">
      <c r="A10" s="8" t="s">
        <v>100</v>
      </c>
      <c r="B10" s="8">
        <v>47.8061847388744</v>
      </c>
      <c r="C10" s="8">
        <v>16.239232644438701</v>
      </c>
      <c r="D10" s="7"/>
      <c r="E10" s="28"/>
      <c r="F10" s="28" t="str">
        <f t="shared" si="6"/>
        <v/>
      </c>
      <c r="G10" s="27">
        <v>1043</v>
      </c>
      <c r="H10" s="29" t="s">
        <v>59</v>
      </c>
      <c r="O10" s="20" t="str">
        <f t="shared" si="0"/>
        <v>M</v>
      </c>
      <c r="P10" s="3" t="str">
        <f t="shared" si="1"/>
        <v>T-GPZ-1043</v>
      </c>
      <c r="Q10" s="3" t="str">
        <f t="shared" si="2"/>
        <v>T-GPZ-1043</v>
      </c>
      <c r="R10" s="3" t="str">
        <f t="shared" si="3"/>
        <v>T-GPZ-1043&gt;-</v>
      </c>
      <c r="S10" t="str">
        <f t="shared" si="4"/>
        <v>Blue</v>
      </c>
      <c r="T10" t="str">
        <f t="shared" si="5"/>
        <v>Rectangle</v>
      </c>
      <c r="V10" s="2" t="s">
        <v>19</v>
      </c>
      <c r="W10">
        <f>PO-(W8+W9)</f>
        <v>18</v>
      </c>
      <c r="Y10" s="2" t="s">
        <v>81</v>
      </c>
      <c r="AB10">
        <f>LARGE(Points,ROW()-1)</f>
        <v>1675</v>
      </c>
    </row>
    <row r="11" spans="1:28" ht="14.4" x14ac:dyDescent="0.3">
      <c r="A11" s="8" t="s">
        <v>101</v>
      </c>
      <c r="B11" s="8">
        <v>47.824018243700202</v>
      </c>
      <c r="C11" s="8">
        <v>16.2505272589623</v>
      </c>
      <c r="D11" s="7"/>
      <c r="E11" s="28"/>
      <c r="F11" s="28" t="str">
        <f t="shared" si="6"/>
        <v/>
      </c>
      <c r="G11" s="27">
        <v>939</v>
      </c>
      <c r="H11" s="29" t="s">
        <v>57</v>
      </c>
      <c r="O11" s="20" t="str">
        <f t="shared" si="0"/>
        <v>L</v>
      </c>
      <c r="P11" s="3" t="str">
        <f t="shared" si="1"/>
        <v>A-GTZ-939</v>
      </c>
      <c r="Q11" s="3" t="str">
        <f t="shared" si="2"/>
        <v>A-GTZ-939</v>
      </c>
      <c r="R11" s="3" t="str">
        <f t="shared" si="3"/>
        <v>A-GTZ-939</v>
      </c>
      <c r="S11" t="str">
        <f t="shared" si="4"/>
        <v>Green</v>
      </c>
      <c r="T11" t="str">
        <f t="shared" si="5"/>
        <v>Flag</v>
      </c>
      <c r="V11" s="2" t="s">
        <v>83</v>
      </c>
      <c r="W11">
        <f>LARGE(Points,W8)</f>
        <v>1696</v>
      </c>
      <c r="X11" s="1" t="s">
        <v>86</v>
      </c>
      <c r="Y11">
        <f>MA</f>
        <v>1936</v>
      </c>
      <c r="Z11" s="24" t="s">
        <v>147</v>
      </c>
      <c r="AA11" s="36">
        <f t="shared" ref="AA11:AA12" si="7">Y11-W11</f>
        <v>240</v>
      </c>
      <c r="AB11">
        <f>LARGE(Points,ROW()-1)</f>
        <v>1590</v>
      </c>
    </row>
    <row r="12" spans="1:28" ht="14.4" x14ac:dyDescent="0.3">
      <c r="A12" s="8" t="s">
        <v>102</v>
      </c>
      <c r="B12" s="8">
        <v>47.825870644301098</v>
      </c>
      <c r="C12" s="8">
        <v>16.2518732249736</v>
      </c>
      <c r="D12" s="7"/>
      <c r="E12" s="28"/>
      <c r="F12" s="28" t="str">
        <f t="shared" si="6"/>
        <v/>
      </c>
      <c r="G12" s="27">
        <v>1125</v>
      </c>
      <c r="H12" s="29" t="s">
        <v>58</v>
      </c>
      <c r="I12" s="29" t="s">
        <v>134</v>
      </c>
      <c r="O12" s="20" t="str">
        <f t="shared" si="0"/>
        <v>M</v>
      </c>
      <c r="P12" s="3" t="str">
        <f t="shared" si="1"/>
        <v>D-HBA-1125</v>
      </c>
      <c r="Q12" s="3" t="str">
        <f t="shared" si="2"/>
        <v>D-HBA-1125/C3</v>
      </c>
      <c r="R12" s="3" t="str">
        <f t="shared" si="3"/>
        <v>D-HBA-1125/C3</v>
      </c>
      <c r="S12" t="str">
        <f t="shared" si="4"/>
        <v>Blue</v>
      </c>
      <c r="T12" t="str">
        <f t="shared" si="5"/>
        <v>Triangle</v>
      </c>
      <c r="V12" s="2" t="s">
        <v>84</v>
      </c>
      <c r="W12">
        <f>LARGE(Points,(W8+W9))</f>
        <v>1043</v>
      </c>
      <c r="X12" s="1" t="s">
        <v>86</v>
      </c>
      <c r="Y12">
        <f>High_boarder-1</f>
        <v>1695</v>
      </c>
      <c r="Z12" s="24" t="s">
        <v>147</v>
      </c>
      <c r="AA12" s="36">
        <f t="shared" si="7"/>
        <v>652</v>
      </c>
      <c r="AB12">
        <f>LARGE(Points,ROW()-1)</f>
        <v>1528</v>
      </c>
    </row>
    <row r="13" spans="1:28" ht="14.4" x14ac:dyDescent="0.3">
      <c r="A13" s="8" t="s">
        <v>103</v>
      </c>
      <c r="B13" s="8">
        <v>47.832970619201603</v>
      </c>
      <c r="C13" s="8">
        <v>16.182174682617099</v>
      </c>
      <c r="D13" s="7"/>
      <c r="E13" s="28"/>
      <c r="F13" s="28" t="str">
        <f t="shared" si="6"/>
        <v/>
      </c>
      <c r="G13" s="27">
        <v>1507</v>
      </c>
      <c r="H13" s="29" t="s">
        <v>59</v>
      </c>
      <c r="I13" s="29" t="s">
        <v>71</v>
      </c>
      <c r="N13" s="26" t="s">
        <v>141</v>
      </c>
      <c r="O13" s="20" t="str">
        <f t="shared" si="0"/>
        <v>M</v>
      </c>
      <c r="P13" s="3" t="str">
        <f t="shared" si="1"/>
        <v>T-HBH-1507</v>
      </c>
      <c r="Q13" s="3" t="str">
        <f t="shared" si="2"/>
        <v>T-HBH-1507/C1</v>
      </c>
      <c r="R13" s="3" t="str">
        <f t="shared" si="3"/>
        <v>T-HBH-1507/C1&gt;-</v>
      </c>
      <c r="S13" t="str">
        <f t="shared" si="4"/>
        <v>Blue</v>
      </c>
      <c r="T13" t="str">
        <f t="shared" si="5"/>
        <v>Rectangle</v>
      </c>
      <c r="V13" s="2" t="s">
        <v>85</v>
      </c>
      <c r="W13">
        <f>LARGE(Points,W2)</f>
        <v>214</v>
      </c>
      <c r="X13" s="1" t="s">
        <v>86</v>
      </c>
      <c r="Y13">
        <f>MED_Boarder-1</f>
        <v>1042</v>
      </c>
      <c r="Z13" s="24" t="s">
        <v>147</v>
      </c>
      <c r="AA13" s="36">
        <f>Y13-W13</f>
        <v>828</v>
      </c>
      <c r="AB13">
        <f>LARGE(Points,ROW()-1)</f>
        <v>1507</v>
      </c>
    </row>
    <row r="14" spans="1:28" ht="14.4" x14ac:dyDescent="0.3">
      <c r="A14" s="8" t="s">
        <v>104</v>
      </c>
      <c r="B14" s="8">
        <v>47.860340801998902</v>
      </c>
      <c r="C14" s="8">
        <v>16.826603226363599</v>
      </c>
      <c r="D14" s="7"/>
      <c r="E14" s="28"/>
      <c r="F14" s="28" t="str">
        <f t="shared" si="6"/>
        <v/>
      </c>
      <c r="G14" s="27">
        <v>783</v>
      </c>
      <c r="H14" s="29" t="s">
        <v>57</v>
      </c>
      <c r="O14" s="20" t="str">
        <f t="shared" si="0"/>
        <v>L</v>
      </c>
      <c r="P14" s="3" t="str">
        <f t="shared" si="1"/>
        <v>A-HCA-783</v>
      </c>
      <c r="Q14" s="3" t="str">
        <f t="shared" si="2"/>
        <v>A-HCA-783</v>
      </c>
      <c r="R14" s="3" t="str">
        <f t="shared" si="3"/>
        <v>A-HCA-783</v>
      </c>
      <c r="S14" t="str">
        <f t="shared" si="4"/>
        <v>Green</v>
      </c>
      <c r="T14" t="str">
        <f t="shared" si="5"/>
        <v>Flag</v>
      </c>
      <c r="V14" s="9" t="s">
        <v>43</v>
      </c>
      <c r="W14" s="17" t="s">
        <v>40</v>
      </c>
      <c r="Y14" s="2" t="s">
        <v>87</v>
      </c>
      <c r="AB14">
        <f>LARGE(Points,ROW()-1)</f>
        <v>1482</v>
      </c>
    </row>
    <row r="15" spans="1:28" ht="14.4" x14ac:dyDescent="0.3">
      <c r="A15" s="8" t="s">
        <v>105</v>
      </c>
      <c r="B15" s="8">
        <v>47.860445659607599</v>
      </c>
      <c r="C15" s="8">
        <v>16.247897269204199</v>
      </c>
      <c r="D15" s="7"/>
      <c r="E15" s="28"/>
      <c r="F15" s="28" t="str">
        <f t="shared" si="6"/>
        <v/>
      </c>
      <c r="G15" s="27">
        <v>371</v>
      </c>
      <c r="H15" s="29" t="s">
        <v>58</v>
      </c>
      <c r="O15" s="20" t="str">
        <f t="shared" si="0"/>
        <v>L</v>
      </c>
      <c r="P15" s="3" t="str">
        <f t="shared" si="1"/>
        <v>D-HGA-371</v>
      </c>
      <c r="Q15" s="3" t="str">
        <f t="shared" si="2"/>
        <v>D-HGA-371</v>
      </c>
      <c r="R15" s="3" t="str">
        <f t="shared" si="3"/>
        <v>D-HGA-371</v>
      </c>
      <c r="S15" t="str">
        <f t="shared" si="4"/>
        <v>Green</v>
      </c>
      <c r="T15" t="str">
        <f t="shared" si="5"/>
        <v>Triangle</v>
      </c>
      <c r="U15" s="3"/>
      <c r="V15" s="9" t="s">
        <v>41</v>
      </c>
      <c r="W15" s="17" t="s">
        <v>44</v>
      </c>
      <c r="Y15" s="2" t="s">
        <v>88</v>
      </c>
      <c r="AB15">
        <f>LARGE(Points,ROW()-1)</f>
        <v>1387</v>
      </c>
    </row>
    <row r="16" spans="1:28" ht="14.4" x14ac:dyDescent="0.3">
      <c r="A16" s="8" t="s">
        <v>106</v>
      </c>
      <c r="B16" s="8">
        <v>47.865420570597003</v>
      </c>
      <c r="C16" s="8">
        <v>16.384241664782099</v>
      </c>
      <c r="D16" s="7"/>
      <c r="E16" s="28"/>
      <c r="F16" s="28" t="str">
        <f t="shared" si="6"/>
        <v/>
      </c>
      <c r="G16" s="27">
        <v>251</v>
      </c>
      <c r="H16" s="29" t="s">
        <v>59</v>
      </c>
      <c r="I16" s="29" t="s">
        <v>133</v>
      </c>
      <c r="O16" s="20" t="str">
        <f t="shared" si="0"/>
        <v>L</v>
      </c>
      <c r="P16" s="3" t="str">
        <f t="shared" si="1"/>
        <v>T-HTA-251</v>
      </c>
      <c r="Q16" s="3" t="str">
        <f t="shared" si="2"/>
        <v>T-HTA-251/C2</v>
      </c>
      <c r="R16" s="3" t="str">
        <f t="shared" si="3"/>
        <v>T-HTA-251/C2&gt;-</v>
      </c>
      <c r="S16" t="str">
        <f t="shared" si="4"/>
        <v>Green</v>
      </c>
      <c r="T16" t="str">
        <f t="shared" si="5"/>
        <v>Rectangle</v>
      </c>
      <c r="U16" s="3"/>
      <c r="V16" s="9" t="s">
        <v>42</v>
      </c>
      <c r="W16" s="17" t="s">
        <v>45</v>
      </c>
      <c r="Y16" s="2" t="s">
        <v>89</v>
      </c>
      <c r="AA16" s="37"/>
      <c r="AB16">
        <f>LARGE(Points,ROW()-1)</f>
        <v>1258</v>
      </c>
    </row>
    <row r="17" spans="1:28" ht="14.4" x14ac:dyDescent="0.3">
      <c r="A17" s="8" t="s">
        <v>107</v>
      </c>
      <c r="B17" s="8">
        <v>47.881828313693397</v>
      </c>
      <c r="C17" s="8">
        <v>16.355233658105099</v>
      </c>
      <c r="D17" s="7"/>
      <c r="E17" s="28"/>
      <c r="F17" s="28" t="str">
        <f t="shared" si="6"/>
        <v/>
      </c>
      <c r="G17" s="27">
        <v>1777</v>
      </c>
      <c r="H17" s="29" t="s">
        <v>57</v>
      </c>
      <c r="O17" s="20" t="str">
        <f t="shared" si="0"/>
        <v>H</v>
      </c>
      <c r="P17" s="3" t="str">
        <f t="shared" si="1"/>
        <v>A-HWA-1777</v>
      </c>
      <c r="Q17" s="3" t="str">
        <f t="shared" si="2"/>
        <v>A-HWA-1777</v>
      </c>
      <c r="R17" s="3" t="str">
        <f t="shared" si="3"/>
        <v>A-HWA-1777</v>
      </c>
      <c r="S17" t="str">
        <f t="shared" si="4"/>
        <v>Red</v>
      </c>
      <c r="T17" t="str">
        <f t="shared" si="5"/>
        <v>Flag</v>
      </c>
      <c r="U17" s="3"/>
      <c r="W17" s="17"/>
      <c r="AB17">
        <f>LARGE(Points,ROW()-1)</f>
        <v>1235</v>
      </c>
    </row>
    <row r="18" spans="1:28" ht="14.4" x14ac:dyDescent="0.3">
      <c r="A18" s="8" t="s">
        <v>108</v>
      </c>
      <c r="B18" s="8">
        <v>47.938693743199103</v>
      </c>
      <c r="C18" s="8">
        <v>16.1118571367114</v>
      </c>
      <c r="D18" s="7"/>
      <c r="E18" s="28"/>
      <c r="F18" s="28" t="str">
        <f t="shared" si="6"/>
        <v/>
      </c>
      <c r="G18" s="27">
        <v>1800</v>
      </c>
      <c r="H18" s="29" t="s">
        <v>58</v>
      </c>
      <c r="O18" s="20" t="str">
        <f t="shared" si="0"/>
        <v>H</v>
      </c>
      <c r="P18" s="3" t="str">
        <f t="shared" si="1"/>
        <v>D-KAA-1800</v>
      </c>
      <c r="Q18" s="3" t="str">
        <f t="shared" si="2"/>
        <v>D-KAA-1800</v>
      </c>
      <c r="R18" s="3" t="str">
        <f t="shared" si="3"/>
        <v>D-KAA-1800</v>
      </c>
      <c r="S18" t="str">
        <f t="shared" si="4"/>
        <v>Red</v>
      </c>
      <c r="T18" t="str">
        <f t="shared" si="5"/>
        <v>Triangle</v>
      </c>
      <c r="U18" s="3"/>
      <c r="V18" s="9" t="s">
        <v>2</v>
      </c>
      <c r="W18" s="17" t="s">
        <v>21</v>
      </c>
      <c r="Y18" s="2" t="s">
        <v>143</v>
      </c>
      <c r="AB18">
        <f>LARGE(Points,ROW()-1)</f>
        <v>1201</v>
      </c>
    </row>
    <row r="19" spans="1:28" ht="14.4" x14ac:dyDescent="0.3">
      <c r="A19" s="8" t="s">
        <v>109</v>
      </c>
      <c r="B19" s="8">
        <v>48.013639356940899</v>
      </c>
      <c r="C19" s="8">
        <v>16.8391886539757</v>
      </c>
      <c r="D19" s="7"/>
      <c r="E19" s="28"/>
      <c r="F19" s="28" t="str">
        <f t="shared" si="6"/>
        <v/>
      </c>
      <c r="G19" s="27">
        <v>965</v>
      </c>
      <c r="H19" s="29" t="s">
        <v>59</v>
      </c>
      <c r="I19" s="29" t="s">
        <v>133</v>
      </c>
      <c r="O19" s="20" t="str">
        <f t="shared" si="0"/>
        <v>L</v>
      </c>
      <c r="P19" s="3" t="str">
        <f t="shared" si="1"/>
        <v>T-KKA-965</v>
      </c>
      <c r="Q19" s="3" t="str">
        <f t="shared" si="2"/>
        <v>T-KKA-965/C2</v>
      </c>
      <c r="R19" s="3" t="str">
        <f t="shared" si="3"/>
        <v>T-KKA-965/C2&gt;-</v>
      </c>
      <c r="S19" t="str">
        <f t="shared" si="4"/>
        <v>Green</v>
      </c>
      <c r="T19" t="str">
        <f t="shared" si="5"/>
        <v>Rectangle</v>
      </c>
      <c r="U19" s="3"/>
      <c r="V19" s="9" t="s">
        <v>3</v>
      </c>
      <c r="W19" s="17" t="s">
        <v>46</v>
      </c>
      <c r="Y19" s="2" t="s">
        <v>144</v>
      </c>
      <c r="AB19">
        <f>LARGE(Points,ROW()-1)</f>
        <v>1126</v>
      </c>
    </row>
    <row r="20" spans="1:28" ht="14.4" x14ac:dyDescent="0.3">
      <c r="A20" s="8" t="s">
        <v>110</v>
      </c>
      <c r="B20" s="8">
        <v>48.0398472212255</v>
      </c>
      <c r="C20" s="8">
        <v>15.6094192899763</v>
      </c>
      <c r="D20" s="7"/>
      <c r="E20" s="28"/>
      <c r="F20" s="28" t="str">
        <f t="shared" si="6"/>
        <v/>
      </c>
      <c r="G20" s="27">
        <v>214</v>
      </c>
      <c r="H20" s="29" t="s">
        <v>57</v>
      </c>
      <c r="O20" s="20" t="str">
        <f t="shared" si="0"/>
        <v>L</v>
      </c>
      <c r="P20" s="3" t="str">
        <f t="shared" si="1"/>
        <v>A-KPZ-214</v>
      </c>
      <c r="Q20" s="3" t="str">
        <f t="shared" si="2"/>
        <v>A-KPZ-214</v>
      </c>
      <c r="R20" s="3" t="str">
        <f t="shared" si="3"/>
        <v>A-KPZ-214</v>
      </c>
      <c r="S20" t="str">
        <f t="shared" si="4"/>
        <v>Green</v>
      </c>
      <c r="T20" t="str">
        <f t="shared" si="5"/>
        <v>Flag</v>
      </c>
      <c r="U20" s="3"/>
      <c r="V20" s="9" t="s">
        <v>4</v>
      </c>
      <c r="W20" s="17" t="s">
        <v>25</v>
      </c>
      <c r="Y20" s="2" t="s">
        <v>145</v>
      </c>
      <c r="AB20">
        <f>LARGE(Points,ROW()-1)</f>
        <v>1125</v>
      </c>
    </row>
    <row r="21" spans="1:28" ht="14.4" x14ac:dyDescent="0.3">
      <c r="A21" s="8" t="s">
        <v>111</v>
      </c>
      <c r="B21" s="8">
        <v>48.045877497643197</v>
      </c>
      <c r="C21" s="8">
        <v>16.053289091214499</v>
      </c>
      <c r="D21" s="7"/>
      <c r="E21" s="28"/>
      <c r="F21" s="28"/>
      <c r="G21" s="27">
        <v>1482</v>
      </c>
      <c r="H21" s="29" t="s">
        <v>57</v>
      </c>
      <c r="I21" s="29" t="s">
        <v>71</v>
      </c>
      <c r="J21" s="30" t="s">
        <v>139</v>
      </c>
      <c r="K21" s="30" t="s">
        <v>138</v>
      </c>
      <c r="N21" s="26" t="s">
        <v>140</v>
      </c>
      <c r="O21" s="20" t="str">
        <f t="shared" si="0"/>
        <v>M</v>
      </c>
      <c r="P21" s="3" t="str">
        <f t="shared" si="1"/>
        <v>A-LHA-1482</v>
      </c>
      <c r="Q21" s="3" t="str">
        <f t="shared" si="2"/>
        <v>A-LHA-1482/C1</v>
      </c>
      <c r="R21" s="3" t="str">
        <f t="shared" si="3"/>
        <v>A-LHA-1482/C1</v>
      </c>
      <c r="S21" t="str">
        <f t="shared" si="4"/>
        <v>Blue</v>
      </c>
      <c r="T21" t="str">
        <f t="shared" si="5"/>
        <v>Flag</v>
      </c>
      <c r="U21" s="3"/>
      <c r="V21" s="9" t="s">
        <v>5</v>
      </c>
      <c r="W21" s="17" t="s">
        <v>47</v>
      </c>
      <c r="Y21" s="2" t="s">
        <v>146</v>
      </c>
    </row>
    <row r="22" spans="1:28" ht="14.4" x14ac:dyDescent="0.3">
      <c r="A22" s="8" t="s">
        <v>112</v>
      </c>
      <c r="B22" s="8">
        <v>48.084260495379503</v>
      </c>
      <c r="C22" s="8">
        <v>16.2767073791474</v>
      </c>
      <c r="D22" s="7" t="s">
        <v>132</v>
      </c>
      <c r="E22" s="28"/>
      <c r="F22" s="28"/>
      <c r="G22" s="27">
        <v>646</v>
      </c>
      <c r="H22" s="29" t="s">
        <v>58</v>
      </c>
      <c r="O22" s="20" t="str">
        <f t="shared" si="0"/>
        <v>L</v>
      </c>
      <c r="P22" s="3" t="str">
        <f t="shared" si="1"/>
        <v>D-LNA-646</v>
      </c>
      <c r="Q22" s="3" t="str">
        <f t="shared" si="2"/>
        <v>D-LNA-646</v>
      </c>
      <c r="R22" s="3" t="str">
        <f t="shared" si="3"/>
        <v>D-LNA-646</v>
      </c>
      <c r="S22" t="str">
        <f t="shared" si="4"/>
        <v>Green</v>
      </c>
      <c r="T22" t="str">
        <f t="shared" si="5"/>
        <v>Triangle</v>
      </c>
      <c r="U22" s="3"/>
      <c r="V22" s="9"/>
      <c r="W22" s="17"/>
    </row>
    <row r="23" spans="1:28" ht="14.4" x14ac:dyDescent="0.3">
      <c r="A23" s="8" t="s">
        <v>113</v>
      </c>
      <c r="B23" s="8">
        <v>48.097482612356501</v>
      </c>
      <c r="C23" s="8">
        <v>16.863012118265001</v>
      </c>
      <c r="D23" s="7"/>
      <c r="E23" s="28"/>
      <c r="F23" s="28"/>
      <c r="G23" s="27">
        <v>1936</v>
      </c>
      <c r="H23" s="29" t="s">
        <v>59</v>
      </c>
      <c r="O23" s="20" t="str">
        <f t="shared" si="0"/>
        <v>H</v>
      </c>
      <c r="P23" s="3" t="str">
        <f t="shared" si="1"/>
        <v>T-LOZ-1936</v>
      </c>
      <c r="Q23" s="3" t="str">
        <f t="shared" si="2"/>
        <v>T-LOZ-1936</v>
      </c>
      <c r="R23" s="3" t="str">
        <f t="shared" si="3"/>
        <v>T-LOZ-1936&gt;-</v>
      </c>
      <c r="S23" t="str">
        <f t="shared" si="4"/>
        <v>Red</v>
      </c>
      <c r="T23" t="str">
        <f t="shared" si="5"/>
        <v>Rectangle</v>
      </c>
    </row>
    <row r="24" spans="1:28" ht="14.4" x14ac:dyDescent="0.3">
      <c r="A24" s="8" t="s">
        <v>114</v>
      </c>
      <c r="B24" s="8">
        <v>48.104023933410602</v>
      </c>
      <c r="C24" s="8">
        <v>16.8545722961425</v>
      </c>
      <c r="D24" s="7"/>
      <c r="E24" s="28"/>
      <c r="F24" s="28"/>
      <c r="G24" s="27">
        <v>1235</v>
      </c>
      <c r="H24" s="29" t="s">
        <v>57</v>
      </c>
      <c r="O24" s="20" t="str">
        <f t="shared" si="0"/>
        <v>M</v>
      </c>
      <c r="P24" s="3" t="str">
        <f t="shared" si="1"/>
        <v>A-LPA-1235</v>
      </c>
      <c r="Q24" s="3" t="str">
        <f t="shared" si="2"/>
        <v>A-LPA-1235</v>
      </c>
      <c r="R24" s="3" t="str">
        <f t="shared" si="3"/>
        <v>A-LPA-1235</v>
      </c>
      <c r="S24" t="str">
        <f t="shared" si="4"/>
        <v>Blue</v>
      </c>
      <c r="T24" t="str">
        <f t="shared" si="5"/>
        <v>Flag</v>
      </c>
    </row>
    <row r="25" spans="1:28" ht="14.4" x14ac:dyDescent="0.3">
      <c r="A25" s="8" t="s">
        <v>115</v>
      </c>
      <c r="B25" s="8">
        <v>48.196762567386003</v>
      </c>
      <c r="C25" s="8">
        <v>16.337659740820499</v>
      </c>
      <c r="D25" s="7"/>
      <c r="E25" s="28"/>
      <c r="F25" s="28"/>
      <c r="G25" s="27">
        <v>1789</v>
      </c>
      <c r="H25" s="29" t="s">
        <v>58</v>
      </c>
      <c r="O25" s="20" t="str">
        <f t="shared" si="0"/>
        <v>H</v>
      </c>
      <c r="P25" s="3" t="str">
        <f t="shared" si="1"/>
        <v>D-LWA-1789</v>
      </c>
      <c r="Q25" s="3" t="str">
        <f t="shared" si="2"/>
        <v>D-LWA-1789</v>
      </c>
      <c r="R25" s="3" t="str">
        <f t="shared" si="3"/>
        <v>D-LWA-1789</v>
      </c>
      <c r="S25" t="str">
        <f t="shared" si="4"/>
        <v>Red</v>
      </c>
      <c r="T25" t="str">
        <f t="shared" si="5"/>
        <v>Triangle</v>
      </c>
    </row>
    <row r="26" spans="1:28" ht="14.4" x14ac:dyDescent="0.3">
      <c r="A26" s="8" t="s">
        <v>116</v>
      </c>
      <c r="B26" s="8">
        <v>48.207638422027202</v>
      </c>
      <c r="C26" s="8">
        <v>16.3940946757793</v>
      </c>
      <c r="D26" s="7"/>
      <c r="E26" s="28"/>
      <c r="F26" s="28"/>
      <c r="G26" s="27">
        <v>1258</v>
      </c>
      <c r="H26" s="29" t="s">
        <v>59</v>
      </c>
      <c r="O26" s="20" t="str">
        <f t="shared" si="0"/>
        <v>M</v>
      </c>
      <c r="P26" s="3" t="str">
        <f t="shared" si="1"/>
        <v>T-MCZ-1258</v>
      </c>
      <c r="Q26" s="3" t="str">
        <f t="shared" si="2"/>
        <v>T-MCZ-1258</v>
      </c>
      <c r="R26" s="3" t="str">
        <f t="shared" si="3"/>
        <v>T-MCZ-1258&gt;-</v>
      </c>
      <c r="S26" t="str">
        <f t="shared" si="4"/>
        <v>Blue</v>
      </c>
      <c r="T26" t="str">
        <f t="shared" si="5"/>
        <v>Rectangle</v>
      </c>
    </row>
    <row r="27" spans="1:28" ht="14.4" x14ac:dyDescent="0.3">
      <c r="A27" s="8" t="s">
        <v>117</v>
      </c>
      <c r="B27" s="8">
        <v>48.209466934204102</v>
      </c>
      <c r="C27" s="8">
        <v>16.361818313598601</v>
      </c>
      <c r="D27" s="7"/>
      <c r="E27" s="28"/>
      <c r="F27" s="28"/>
      <c r="G27" s="27">
        <v>939</v>
      </c>
      <c r="H27" s="29" t="s">
        <v>57</v>
      </c>
      <c r="O27" s="20" t="str">
        <f t="shared" si="0"/>
        <v>L</v>
      </c>
      <c r="P27" s="3" t="str">
        <f t="shared" si="1"/>
        <v>A-MKA-939</v>
      </c>
      <c r="Q27" s="3" t="str">
        <f t="shared" si="2"/>
        <v>A-MKA-939</v>
      </c>
      <c r="R27" s="3" t="str">
        <f t="shared" si="3"/>
        <v>A-MKA-939</v>
      </c>
      <c r="S27" t="str">
        <f t="shared" si="4"/>
        <v>Green</v>
      </c>
      <c r="T27" t="str">
        <f t="shared" si="5"/>
        <v>Flag</v>
      </c>
    </row>
    <row r="28" spans="1:28" ht="14.4" x14ac:dyDescent="0.3">
      <c r="A28" s="8" t="s">
        <v>118</v>
      </c>
      <c r="B28" s="8">
        <v>48.270179908722596</v>
      </c>
      <c r="C28" s="8">
        <v>15.7651116326451</v>
      </c>
      <c r="D28" s="7"/>
      <c r="E28" s="28"/>
      <c r="F28" s="28"/>
      <c r="G28" s="27">
        <v>1866</v>
      </c>
      <c r="H28" s="29" t="s">
        <v>58</v>
      </c>
      <c r="O28" s="20" t="str">
        <f t="shared" si="0"/>
        <v>H</v>
      </c>
      <c r="P28" s="3" t="str">
        <f t="shared" si="1"/>
        <v>D-MRA-1866</v>
      </c>
      <c r="Q28" s="3" t="str">
        <f t="shared" si="2"/>
        <v>D-MRA-1866</v>
      </c>
      <c r="R28" s="3" t="str">
        <f t="shared" si="3"/>
        <v>D-MRA-1866</v>
      </c>
      <c r="S28" t="str">
        <f t="shared" si="4"/>
        <v>Red</v>
      </c>
      <c r="T28" t="str">
        <f t="shared" si="5"/>
        <v>Triangle</v>
      </c>
    </row>
    <row r="29" spans="1:28" ht="14.4" x14ac:dyDescent="0.3">
      <c r="A29" s="8" t="s">
        <v>119</v>
      </c>
      <c r="B29" s="8">
        <v>48.392886361107202</v>
      </c>
      <c r="C29" s="8">
        <v>15.475250417366601</v>
      </c>
      <c r="D29" s="7"/>
      <c r="E29" s="28"/>
      <c r="F29" s="28"/>
      <c r="G29" s="27">
        <v>941</v>
      </c>
      <c r="H29" s="29" t="s">
        <v>59</v>
      </c>
      <c r="O29" s="20" t="str">
        <f t="shared" si="0"/>
        <v>L</v>
      </c>
      <c r="P29" s="3" t="str">
        <f t="shared" si="1"/>
        <v>T-MTA-941</v>
      </c>
      <c r="Q29" s="3" t="str">
        <f t="shared" si="2"/>
        <v>T-MTA-941</v>
      </c>
      <c r="R29" s="3" t="str">
        <f t="shared" si="3"/>
        <v>T-MTA-941&gt;-</v>
      </c>
      <c r="S29" t="str">
        <f t="shared" si="4"/>
        <v>Green</v>
      </c>
      <c r="T29" t="str">
        <f t="shared" si="5"/>
        <v>Rectangle</v>
      </c>
    </row>
    <row r="30" spans="1:28" ht="14.4" x14ac:dyDescent="0.3">
      <c r="A30" s="8" t="s">
        <v>120</v>
      </c>
      <c r="B30" s="8">
        <v>48.393082162365303</v>
      </c>
      <c r="C30" s="8">
        <v>15.475330715999</v>
      </c>
      <c r="D30" s="7"/>
      <c r="E30" s="28"/>
      <c r="F30" s="28"/>
      <c r="G30" s="27">
        <v>1090</v>
      </c>
      <c r="H30" s="29" t="s">
        <v>57</v>
      </c>
      <c r="O30" s="20" t="str">
        <f t="shared" si="0"/>
        <v>M</v>
      </c>
      <c r="P30" s="3" t="str">
        <f t="shared" si="1"/>
        <v>A-NLA-1090</v>
      </c>
      <c r="Q30" s="3" t="str">
        <f t="shared" si="2"/>
        <v>A-NLA-1090</v>
      </c>
      <c r="R30" s="3" t="str">
        <f t="shared" si="3"/>
        <v>A-NLA-1090</v>
      </c>
      <c r="S30" t="str">
        <f t="shared" si="4"/>
        <v>Blue</v>
      </c>
      <c r="T30" t="str">
        <f t="shared" si="5"/>
        <v>Flag</v>
      </c>
    </row>
    <row r="31" spans="1:28" ht="14.4" x14ac:dyDescent="0.3">
      <c r="A31" s="8" t="s">
        <v>121</v>
      </c>
      <c r="B31" s="8">
        <v>48.484289003536098</v>
      </c>
      <c r="C31" s="8">
        <v>16.857398841529999</v>
      </c>
      <c r="D31" s="7"/>
      <c r="E31" s="28"/>
      <c r="F31" s="28"/>
      <c r="G31" s="27">
        <v>679</v>
      </c>
      <c r="H31" s="29" t="s">
        <v>58</v>
      </c>
      <c r="O31" s="20" t="str">
        <f t="shared" si="0"/>
        <v>L</v>
      </c>
      <c r="P31" s="3" t="str">
        <f t="shared" si="1"/>
        <v>D-NWA-679</v>
      </c>
      <c r="Q31" s="3" t="str">
        <f t="shared" si="2"/>
        <v>D-NWA-679</v>
      </c>
      <c r="R31" s="3" t="str">
        <f t="shared" si="3"/>
        <v>D-NWA-679</v>
      </c>
      <c r="S31" t="str">
        <f t="shared" si="4"/>
        <v>Green</v>
      </c>
      <c r="T31" t="str">
        <f t="shared" si="5"/>
        <v>Triangle</v>
      </c>
    </row>
    <row r="32" spans="1:28" ht="14.4" x14ac:dyDescent="0.3">
      <c r="A32" s="8" t="s">
        <v>122</v>
      </c>
      <c r="B32" s="8">
        <v>48.543564062565501</v>
      </c>
      <c r="C32" s="8">
        <v>16.0895111504942</v>
      </c>
      <c r="D32" s="7"/>
      <c r="E32" s="28"/>
      <c r="F32" s="28"/>
      <c r="G32" s="27">
        <v>1034</v>
      </c>
      <c r="H32" s="29" t="s">
        <v>59</v>
      </c>
      <c r="O32" s="20" t="str">
        <f t="shared" si="0"/>
        <v>L</v>
      </c>
      <c r="P32" s="3" t="str">
        <f t="shared" si="1"/>
        <v>T-PRA-1034</v>
      </c>
      <c r="Q32" s="3" t="str">
        <f t="shared" si="2"/>
        <v>T-PRA-1034</v>
      </c>
      <c r="R32" s="3" t="str">
        <f t="shared" si="3"/>
        <v>T-PRA-1034&gt;-</v>
      </c>
      <c r="S32" t="str">
        <f t="shared" si="4"/>
        <v>Green</v>
      </c>
      <c r="T32" t="str">
        <f t="shared" si="5"/>
        <v>Rectangle</v>
      </c>
    </row>
    <row r="33" spans="1:20" ht="14.4" x14ac:dyDescent="0.3">
      <c r="A33" s="8" t="s">
        <v>123</v>
      </c>
      <c r="B33" s="8">
        <v>48.594806408509598</v>
      </c>
      <c r="C33" s="8">
        <v>15.659414241090399</v>
      </c>
      <c r="D33" s="7"/>
      <c r="E33" s="28"/>
      <c r="F33" s="28"/>
      <c r="G33" s="27">
        <v>1387</v>
      </c>
      <c r="H33" s="29" t="s">
        <v>57</v>
      </c>
      <c r="O33" s="20" t="str">
        <f t="shared" si="0"/>
        <v>M</v>
      </c>
      <c r="P33" s="3" t="str">
        <f t="shared" si="1"/>
        <v>A-PSA-1387</v>
      </c>
      <c r="Q33" s="3" t="str">
        <f t="shared" si="2"/>
        <v>A-PSA-1387</v>
      </c>
      <c r="R33" s="3" t="str">
        <f t="shared" si="3"/>
        <v>A-PSA-1387</v>
      </c>
      <c r="S33" t="str">
        <f t="shared" si="4"/>
        <v>Blue</v>
      </c>
      <c r="T33" t="str">
        <f t="shared" si="5"/>
        <v>Flag</v>
      </c>
    </row>
    <row r="34" spans="1:20" ht="14.4" x14ac:dyDescent="0.3">
      <c r="A34" s="8" t="s">
        <v>124</v>
      </c>
      <c r="B34" s="8">
        <v>48.668104140087898</v>
      </c>
      <c r="C34" s="8">
        <v>16.738933883607299</v>
      </c>
      <c r="D34" s="7"/>
      <c r="E34" s="28"/>
      <c r="F34" s="28"/>
      <c r="G34" s="27">
        <v>544</v>
      </c>
      <c r="H34" s="29" t="s">
        <v>58</v>
      </c>
      <c r="I34" s="29" t="s">
        <v>134</v>
      </c>
      <c r="O34" s="20" t="str">
        <f t="shared" ref="O34:O65" si="8">IF(G34&gt;=High_boarder,"H",IF(G34&gt;=MED_Boarder,"M","L"))</f>
        <v>L</v>
      </c>
      <c r="P34" s="3" t="str">
        <f t="shared" ref="P34:P65" si="9">CONCATENATE(UPPER(H34),"-",TRIM(A34),"-",G34)</f>
        <v>D-ROA-544</v>
      </c>
      <c r="Q34" s="3" t="str">
        <f t="shared" ref="Q34:Q65" si="10">IF(I34&gt;"",CONCATENATE(P34,"/",UPPER(I34)),P34)</f>
        <v>D-ROA-544/C3</v>
      </c>
      <c r="R34" s="3" t="str">
        <f t="shared" ref="R34:R65" si="11">CONCATENATE(IF(UPPER(H34)="T",CONCATENATE(Q34,"&gt;",J34,"-",K34),Q34),UPPER(L34),UPPER(M34),F34)</f>
        <v>D-ROA-544/C3</v>
      </c>
      <c r="S34" t="str">
        <f t="shared" ref="S34:S65" si="12">VLOOKUP(O34,Colors,2)</f>
        <v>Green</v>
      </c>
      <c r="T34" t="str">
        <f t="shared" ref="T34:T65" si="13">VLOOKUP(H34,Symbol,2)</f>
        <v>Triangle</v>
      </c>
    </row>
    <row r="35" spans="1:20" ht="14.4" x14ac:dyDescent="0.3">
      <c r="A35" s="8" t="s">
        <v>125</v>
      </c>
      <c r="B35" s="8">
        <v>48.761311993002799</v>
      </c>
      <c r="C35" s="8">
        <v>15.9423503279685</v>
      </c>
      <c r="D35" s="7"/>
      <c r="E35" s="28"/>
      <c r="F35" s="28"/>
      <c r="G35" s="27">
        <v>1740</v>
      </c>
      <c r="H35" s="29" t="s">
        <v>59</v>
      </c>
      <c r="O35" s="20" t="str">
        <f t="shared" si="8"/>
        <v>H</v>
      </c>
      <c r="P35" s="3" t="str">
        <f t="shared" si="9"/>
        <v>T-SDA-1740</v>
      </c>
      <c r="Q35" s="3" t="str">
        <f t="shared" si="10"/>
        <v>T-SDA-1740</v>
      </c>
      <c r="R35" s="3" t="str">
        <f t="shared" si="11"/>
        <v>T-SDA-1740&gt;-</v>
      </c>
      <c r="S35" t="str">
        <f t="shared" si="12"/>
        <v>Red</v>
      </c>
      <c r="T35" t="str">
        <f t="shared" si="13"/>
        <v>Rectangle</v>
      </c>
    </row>
    <row r="36" spans="1:20" ht="14.4" x14ac:dyDescent="0.3">
      <c r="A36" s="8" t="s">
        <v>126</v>
      </c>
      <c r="B36" s="8">
        <v>48.774981368333101</v>
      </c>
      <c r="C36" s="8">
        <v>16.796793574467301</v>
      </c>
      <c r="D36" s="7"/>
      <c r="E36" s="28"/>
      <c r="F36" s="28"/>
      <c r="G36" s="27">
        <v>696</v>
      </c>
      <c r="H36" s="29" t="s">
        <v>57</v>
      </c>
      <c r="O36" s="20" t="str">
        <f t="shared" si="8"/>
        <v>L</v>
      </c>
      <c r="P36" s="3" t="str">
        <f t="shared" si="9"/>
        <v>A-SEA-696</v>
      </c>
      <c r="Q36" s="3" t="str">
        <f t="shared" si="10"/>
        <v>A-SEA-696</v>
      </c>
      <c r="R36" s="3" t="str">
        <f t="shared" si="11"/>
        <v>A-SEA-696</v>
      </c>
      <c r="S36" t="str">
        <f t="shared" si="12"/>
        <v>Green</v>
      </c>
      <c r="T36" t="str">
        <f t="shared" si="13"/>
        <v>Flag</v>
      </c>
    </row>
    <row r="37" spans="1:20" ht="14.4" x14ac:dyDescent="0.3">
      <c r="A37" s="8" t="s">
        <v>127</v>
      </c>
      <c r="B37" s="8">
        <v>48.801492741331401</v>
      </c>
      <c r="C37" s="8">
        <v>16.4947427250444</v>
      </c>
      <c r="D37" s="7"/>
      <c r="E37" s="28"/>
      <c r="F37" s="28"/>
      <c r="G37" s="27">
        <v>1081</v>
      </c>
      <c r="H37" s="29" t="s">
        <v>58</v>
      </c>
      <c r="O37" s="20" t="str">
        <f t="shared" si="8"/>
        <v>M</v>
      </c>
      <c r="P37" s="3" t="str">
        <f t="shared" si="9"/>
        <v>D-SPA1-1081</v>
      </c>
      <c r="Q37" s="3" t="str">
        <f t="shared" si="10"/>
        <v>D-SPA1-1081</v>
      </c>
      <c r="R37" s="3" t="str">
        <f t="shared" si="11"/>
        <v>D-SPA1-1081</v>
      </c>
      <c r="S37" t="str">
        <f t="shared" si="12"/>
        <v>Blue</v>
      </c>
      <c r="T37" t="str">
        <f t="shared" si="13"/>
        <v>Triangle</v>
      </c>
    </row>
    <row r="38" spans="1:20" ht="14.4" x14ac:dyDescent="0.3">
      <c r="A38" s="8" t="s">
        <v>128</v>
      </c>
      <c r="B38" s="8">
        <v>48.876915872097001</v>
      </c>
      <c r="C38" s="8">
        <v>17.152090128511102</v>
      </c>
      <c r="D38" s="7"/>
      <c r="E38" s="28"/>
      <c r="F38" s="28"/>
      <c r="G38" s="27">
        <v>1675</v>
      </c>
      <c r="H38" s="29" t="s">
        <v>59</v>
      </c>
      <c r="O38" s="20" t="str">
        <f t="shared" si="8"/>
        <v>M</v>
      </c>
      <c r="P38" s="3" t="str">
        <f t="shared" si="9"/>
        <v>T-SUZ-1675</v>
      </c>
      <c r="Q38" s="3" t="str">
        <f t="shared" si="10"/>
        <v>T-SUZ-1675</v>
      </c>
      <c r="R38" s="3" t="str">
        <f t="shared" si="11"/>
        <v>T-SUZ-1675&gt;-</v>
      </c>
      <c r="S38" t="str">
        <f t="shared" si="12"/>
        <v>Blue</v>
      </c>
      <c r="T38" t="str">
        <f t="shared" si="13"/>
        <v>Rectangle</v>
      </c>
    </row>
    <row r="39" spans="1:20" ht="14.4" x14ac:dyDescent="0.3">
      <c r="A39" s="8" t="s">
        <v>129</v>
      </c>
      <c r="B39" s="8">
        <v>49.1278250422328</v>
      </c>
      <c r="C39" s="8">
        <v>16.762602785602201</v>
      </c>
      <c r="D39" s="7"/>
      <c r="E39" s="28"/>
      <c r="F39" s="28"/>
      <c r="G39" s="27">
        <v>357</v>
      </c>
      <c r="H39" s="29" t="s">
        <v>57</v>
      </c>
      <c r="O39" s="20" t="str">
        <f t="shared" si="8"/>
        <v>L</v>
      </c>
      <c r="P39" s="3" t="str">
        <f t="shared" si="9"/>
        <v>A-SVA-357</v>
      </c>
      <c r="Q39" s="3" t="str">
        <f t="shared" si="10"/>
        <v>A-SVA-357</v>
      </c>
      <c r="R39" s="3" t="str">
        <f t="shared" si="11"/>
        <v>A-SVA-357</v>
      </c>
      <c r="S39" t="str">
        <f t="shared" si="12"/>
        <v>Green</v>
      </c>
      <c r="T39" t="str">
        <f t="shared" si="13"/>
        <v>Flag</v>
      </c>
    </row>
    <row r="40" spans="1:20" ht="14.4" x14ac:dyDescent="0.3">
      <c r="A40" s="8" t="s">
        <v>130</v>
      </c>
      <c r="B40" s="8">
        <v>49.200177127495401</v>
      </c>
      <c r="C40" s="8">
        <v>15.5300898570567</v>
      </c>
      <c r="D40" s="7"/>
      <c r="E40" s="28"/>
      <c r="F40" s="28"/>
      <c r="G40" s="27">
        <v>945</v>
      </c>
      <c r="H40" s="29" t="s">
        <v>57</v>
      </c>
      <c r="I40" s="29" t="s">
        <v>134</v>
      </c>
      <c r="O40" s="20" t="str">
        <f t="shared" si="8"/>
        <v>L</v>
      </c>
      <c r="P40" s="3" t="str">
        <f t="shared" si="9"/>
        <v>A-SWA-945</v>
      </c>
      <c r="Q40" s="3" t="str">
        <f t="shared" si="10"/>
        <v>A-SWA-945/C3</v>
      </c>
      <c r="R40" s="3" t="str">
        <f t="shared" si="11"/>
        <v>A-SWA-945/C3</v>
      </c>
      <c r="S40" t="str">
        <f t="shared" si="12"/>
        <v>Green</v>
      </c>
      <c r="T40" t="str">
        <f t="shared" si="13"/>
        <v>Flag</v>
      </c>
    </row>
    <row r="41" spans="1:20" ht="14.4" x14ac:dyDescent="0.3">
      <c r="A41" s="8" t="s">
        <v>131</v>
      </c>
      <c r="B41" s="8">
        <v>49.2149600386619</v>
      </c>
      <c r="C41" s="8">
        <v>15.5137171503156</v>
      </c>
      <c r="D41" s="7"/>
      <c r="E41" s="28"/>
      <c r="F41" s="28"/>
      <c r="G41" s="27">
        <v>1780</v>
      </c>
      <c r="H41" s="29" t="s">
        <v>57</v>
      </c>
      <c r="O41" s="20" t="str">
        <f t="shared" si="8"/>
        <v>H</v>
      </c>
      <c r="P41" s="3" t="str">
        <f t="shared" si="9"/>
        <v>A-TWA-1780</v>
      </c>
      <c r="Q41" s="3" t="str">
        <f t="shared" si="10"/>
        <v>A-TWA-1780</v>
      </c>
      <c r="R41" s="3" t="str">
        <f t="shared" si="11"/>
        <v>A-TWA-1780</v>
      </c>
      <c r="S41" t="str">
        <f t="shared" si="12"/>
        <v>Red</v>
      </c>
      <c r="T41" t="str">
        <f t="shared" si="13"/>
        <v>Flag</v>
      </c>
    </row>
    <row r="42" spans="1:20" ht="14.4" x14ac:dyDescent="0.3">
      <c r="A42" s="8"/>
      <c r="D42" s="7"/>
      <c r="E42" s="28"/>
      <c r="F42" s="28"/>
      <c r="O42" s="20" t="str">
        <f t="shared" si="8"/>
        <v>L</v>
      </c>
      <c r="P42" s="3" t="str">
        <f t="shared" si="9"/>
        <v>--</v>
      </c>
      <c r="Q42" s="3" t="str">
        <f t="shared" si="10"/>
        <v>--</v>
      </c>
      <c r="R42" s="3" t="str">
        <f t="shared" si="11"/>
        <v>--</v>
      </c>
      <c r="S42" t="str">
        <f t="shared" si="12"/>
        <v>Green</v>
      </c>
      <c r="T42" t="e">
        <f t="shared" si="13"/>
        <v>#N/A</v>
      </c>
    </row>
    <row r="43" spans="1:20" ht="14.4" x14ac:dyDescent="0.3">
      <c r="A43" s="8"/>
      <c r="D43" s="7"/>
      <c r="E43" s="28"/>
      <c r="F43" s="28"/>
      <c r="O43" s="20" t="str">
        <f t="shared" si="8"/>
        <v>L</v>
      </c>
      <c r="P43" s="3" t="str">
        <f t="shared" si="9"/>
        <v>--</v>
      </c>
      <c r="Q43" s="3" t="str">
        <f t="shared" si="10"/>
        <v>--</v>
      </c>
      <c r="R43" s="3" t="str">
        <f t="shared" si="11"/>
        <v>--</v>
      </c>
      <c r="S43" t="str">
        <f t="shared" si="12"/>
        <v>Green</v>
      </c>
      <c r="T43" t="e">
        <f t="shared" si="13"/>
        <v>#N/A</v>
      </c>
    </row>
    <row r="44" spans="1:20" ht="14.4" x14ac:dyDescent="0.3">
      <c r="A44" s="8"/>
      <c r="D44" s="7"/>
      <c r="E44" s="28"/>
      <c r="F44" s="28"/>
      <c r="O44" s="20" t="str">
        <f t="shared" si="8"/>
        <v>L</v>
      </c>
      <c r="P44" s="3" t="str">
        <f t="shared" si="9"/>
        <v>--</v>
      </c>
      <c r="Q44" s="3" t="str">
        <f t="shared" si="10"/>
        <v>--</v>
      </c>
      <c r="R44" s="3" t="str">
        <f t="shared" si="11"/>
        <v>--</v>
      </c>
      <c r="S44" t="str">
        <f t="shared" si="12"/>
        <v>Green</v>
      </c>
      <c r="T44" t="e">
        <f t="shared" si="13"/>
        <v>#N/A</v>
      </c>
    </row>
    <row r="45" spans="1:20" ht="14.4" x14ac:dyDescent="0.3">
      <c r="A45" s="8"/>
      <c r="D45" s="7"/>
      <c r="E45" s="28"/>
      <c r="F45" s="28"/>
      <c r="O45" s="20" t="str">
        <f t="shared" si="8"/>
        <v>L</v>
      </c>
      <c r="P45" s="3" t="str">
        <f t="shared" si="9"/>
        <v>--</v>
      </c>
      <c r="Q45" s="3" t="str">
        <f t="shared" si="10"/>
        <v>--</v>
      </c>
      <c r="R45" s="3" t="str">
        <f t="shared" si="11"/>
        <v>--</v>
      </c>
      <c r="S45" t="str">
        <f t="shared" si="12"/>
        <v>Green</v>
      </c>
      <c r="T45" t="e">
        <f t="shared" si="13"/>
        <v>#N/A</v>
      </c>
    </row>
    <row r="46" spans="1:20" ht="14.4" x14ac:dyDescent="0.3">
      <c r="A46" s="8"/>
      <c r="D46" s="7"/>
      <c r="E46" s="28"/>
      <c r="F46" s="28"/>
      <c r="O46" s="20" t="str">
        <f t="shared" si="8"/>
        <v>L</v>
      </c>
      <c r="P46" s="3" t="str">
        <f t="shared" si="9"/>
        <v>--</v>
      </c>
      <c r="Q46" s="3" t="str">
        <f t="shared" si="10"/>
        <v>--</v>
      </c>
      <c r="R46" s="3" t="str">
        <f t="shared" si="11"/>
        <v>--</v>
      </c>
      <c r="S46" t="str">
        <f t="shared" si="12"/>
        <v>Green</v>
      </c>
      <c r="T46" t="e">
        <f t="shared" si="13"/>
        <v>#N/A</v>
      </c>
    </row>
    <row r="47" spans="1:20" ht="14.4" x14ac:dyDescent="0.3">
      <c r="A47" s="8"/>
      <c r="D47" s="7"/>
      <c r="E47" s="28"/>
      <c r="F47" s="28"/>
      <c r="O47" s="20" t="str">
        <f t="shared" si="8"/>
        <v>L</v>
      </c>
      <c r="P47" s="3" t="str">
        <f t="shared" si="9"/>
        <v>--</v>
      </c>
      <c r="Q47" s="3" t="str">
        <f t="shared" si="10"/>
        <v>--</v>
      </c>
      <c r="R47" s="3" t="str">
        <f t="shared" si="11"/>
        <v>--</v>
      </c>
      <c r="S47" t="str">
        <f t="shared" si="12"/>
        <v>Green</v>
      </c>
      <c r="T47" t="e">
        <f t="shared" si="13"/>
        <v>#N/A</v>
      </c>
    </row>
    <row r="48" spans="1:20" ht="14.4" x14ac:dyDescent="0.3">
      <c r="A48" s="8"/>
      <c r="D48" s="7"/>
      <c r="E48" s="28"/>
      <c r="F48" s="28"/>
      <c r="O48" s="20" t="str">
        <f t="shared" si="8"/>
        <v>L</v>
      </c>
      <c r="P48" s="3" t="str">
        <f t="shared" si="9"/>
        <v>--</v>
      </c>
      <c r="Q48" s="3" t="str">
        <f t="shared" si="10"/>
        <v>--</v>
      </c>
      <c r="R48" s="3" t="str">
        <f t="shared" si="11"/>
        <v>--</v>
      </c>
      <c r="S48" t="str">
        <f t="shared" si="12"/>
        <v>Green</v>
      </c>
      <c r="T48" t="e">
        <f t="shared" si="13"/>
        <v>#N/A</v>
      </c>
    </row>
    <row r="49" spans="1:20" ht="14.4" x14ac:dyDescent="0.3">
      <c r="A49" s="8"/>
      <c r="D49" s="7"/>
      <c r="E49" s="28"/>
      <c r="F49" s="28"/>
      <c r="O49" s="20" t="str">
        <f t="shared" si="8"/>
        <v>L</v>
      </c>
      <c r="P49" s="3" t="str">
        <f t="shared" si="9"/>
        <v>--</v>
      </c>
      <c r="Q49" s="3" t="str">
        <f t="shared" si="10"/>
        <v>--</v>
      </c>
      <c r="R49" s="3" t="str">
        <f t="shared" si="11"/>
        <v>--</v>
      </c>
      <c r="S49" t="str">
        <f t="shared" si="12"/>
        <v>Green</v>
      </c>
      <c r="T49" t="e">
        <f t="shared" si="13"/>
        <v>#N/A</v>
      </c>
    </row>
    <row r="50" spans="1:20" ht="14.4" x14ac:dyDescent="0.3">
      <c r="A50" s="8"/>
      <c r="D50" s="7"/>
      <c r="E50" s="28"/>
      <c r="F50" s="28"/>
      <c r="O50" s="20" t="str">
        <f t="shared" si="8"/>
        <v>L</v>
      </c>
      <c r="P50" s="3" t="str">
        <f t="shared" si="9"/>
        <v>--</v>
      </c>
      <c r="Q50" s="3" t="str">
        <f t="shared" si="10"/>
        <v>--</v>
      </c>
      <c r="R50" s="3" t="str">
        <f t="shared" si="11"/>
        <v>--</v>
      </c>
      <c r="S50" t="str">
        <f t="shared" si="12"/>
        <v>Green</v>
      </c>
      <c r="T50" t="e">
        <f t="shared" si="13"/>
        <v>#N/A</v>
      </c>
    </row>
    <row r="51" spans="1:20" ht="14.4" x14ac:dyDescent="0.3">
      <c r="A51" s="8"/>
      <c r="D51" s="7"/>
      <c r="E51" s="28"/>
      <c r="F51" s="28"/>
      <c r="O51" s="20" t="str">
        <f t="shared" si="8"/>
        <v>L</v>
      </c>
      <c r="P51" s="3" t="str">
        <f t="shared" si="9"/>
        <v>--</v>
      </c>
      <c r="Q51" s="3" t="str">
        <f t="shared" si="10"/>
        <v>--</v>
      </c>
      <c r="R51" s="3" t="str">
        <f t="shared" si="11"/>
        <v>--</v>
      </c>
      <c r="S51" t="str">
        <f t="shared" si="12"/>
        <v>Green</v>
      </c>
      <c r="T51" t="e">
        <f t="shared" si="13"/>
        <v>#N/A</v>
      </c>
    </row>
    <row r="52" spans="1:20" ht="14.4" x14ac:dyDescent="0.3">
      <c r="A52" s="8"/>
      <c r="D52" s="7"/>
      <c r="E52" s="28"/>
      <c r="F52" s="28"/>
      <c r="O52" s="20" t="str">
        <f t="shared" si="8"/>
        <v>L</v>
      </c>
      <c r="P52" s="3" t="str">
        <f t="shared" si="9"/>
        <v>--</v>
      </c>
      <c r="Q52" s="3" t="str">
        <f t="shared" si="10"/>
        <v>--</v>
      </c>
      <c r="R52" s="3" t="str">
        <f t="shared" si="11"/>
        <v>--</v>
      </c>
      <c r="S52" t="str">
        <f t="shared" si="12"/>
        <v>Green</v>
      </c>
      <c r="T52" t="e">
        <f t="shared" si="13"/>
        <v>#N/A</v>
      </c>
    </row>
    <row r="53" spans="1:20" ht="14.4" x14ac:dyDescent="0.3">
      <c r="A53" s="8"/>
      <c r="D53" s="7"/>
      <c r="E53" s="28"/>
      <c r="F53" s="28"/>
      <c r="O53" s="20" t="str">
        <f t="shared" si="8"/>
        <v>L</v>
      </c>
      <c r="P53" s="3" t="str">
        <f t="shared" si="9"/>
        <v>--</v>
      </c>
      <c r="Q53" s="3" t="str">
        <f t="shared" si="10"/>
        <v>--</v>
      </c>
      <c r="R53" s="3" t="str">
        <f t="shared" si="11"/>
        <v>--</v>
      </c>
      <c r="S53" t="str">
        <f t="shared" si="12"/>
        <v>Green</v>
      </c>
      <c r="T53" t="e">
        <f t="shared" si="13"/>
        <v>#N/A</v>
      </c>
    </row>
    <row r="54" spans="1:20" ht="14.4" x14ac:dyDescent="0.3">
      <c r="A54" s="8"/>
      <c r="D54" s="7"/>
      <c r="E54" s="28"/>
      <c r="F54" s="28"/>
      <c r="O54" s="20" t="str">
        <f t="shared" si="8"/>
        <v>L</v>
      </c>
      <c r="P54" s="3" t="str">
        <f t="shared" si="9"/>
        <v>--</v>
      </c>
      <c r="Q54" s="3" t="str">
        <f t="shared" si="10"/>
        <v>--</v>
      </c>
      <c r="R54" s="3" t="str">
        <f t="shared" si="11"/>
        <v>--</v>
      </c>
      <c r="S54" t="str">
        <f t="shared" si="12"/>
        <v>Green</v>
      </c>
      <c r="T54" t="e">
        <f t="shared" si="13"/>
        <v>#N/A</v>
      </c>
    </row>
    <row r="55" spans="1:20" ht="14.4" x14ac:dyDescent="0.3">
      <c r="A55" s="8"/>
      <c r="D55" s="7"/>
      <c r="E55" s="28"/>
      <c r="F55" s="28"/>
      <c r="O55" s="20" t="str">
        <f t="shared" si="8"/>
        <v>L</v>
      </c>
      <c r="P55" s="3" t="str">
        <f t="shared" si="9"/>
        <v>--</v>
      </c>
      <c r="Q55" s="3" t="str">
        <f t="shared" si="10"/>
        <v>--</v>
      </c>
      <c r="R55" s="3" t="str">
        <f t="shared" si="11"/>
        <v>--</v>
      </c>
      <c r="S55" t="str">
        <f t="shared" si="12"/>
        <v>Green</v>
      </c>
      <c r="T55" t="e">
        <f t="shared" si="13"/>
        <v>#N/A</v>
      </c>
    </row>
    <row r="56" spans="1:20" ht="14.4" x14ac:dyDescent="0.3">
      <c r="A56" s="8"/>
      <c r="D56" s="7"/>
      <c r="E56" s="28"/>
      <c r="F56" s="28"/>
      <c r="O56" s="20" t="str">
        <f t="shared" si="8"/>
        <v>L</v>
      </c>
      <c r="P56" s="3" t="str">
        <f t="shared" si="9"/>
        <v>--</v>
      </c>
      <c r="Q56" s="3" t="str">
        <f t="shared" si="10"/>
        <v>--</v>
      </c>
      <c r="R56" s="3" t="str">
        <f t="shared" si="11"/>
        <v>--</v>
      </c>
      <c r="S56" t="str">
        <f t="shared" si="12"/>
        <v>Green</v>
      </c>
      <c r="T56" t="e">
        <f t="shared" si="13"/>
        <v>#N/A</v>
      </c>
    </row>
    <row r="57" spans="1:20" ht="14.4" x14ac:dyDescent="0.3">
      <c r="A57" s="8"/>
      <c r="D57" s="7"/>
      <c r="E57" s="28"/>
      <c r="F57" s="28"/>
      <c r="O57" s="20" t="str">
        <f t="shared" si="8"/>
        <v>L</v>
      </c>
      <c r="P57" s="3" t="str">
        <f t="shared" si="9"/>
        <v>--</v>
      </c>
      <c r="Q57" s="3" t="str">
        <f t="shared" si="10"/>
        <v>--</v>
      </c>
      <c r="R57" s="3" t="str">
        <f t="shared" si="11"/>
        <v>--</v>
      </c>
      <c r="S57" t="str">
        <f t="shared" si="12"/>
        <v>Green</v>
      </c>
      <c r="T57" t="e">
        <f t="shared" si="13"/>
        <v>#N/A</v>
      </c>
    </row>
    <row r="58" spans="1:20" ht="14.4" x14ac:dyDescent="0.3">
      <c r="A58" s="8"/>
      <c r="D58" s="7"/>
      <c r="E58" s="28"/>
      <c r="F58" s="28"/>
      <c r="O58" s="20" t="str">
        <f t="shared" si="8"/>
        <v>L</v>
      </c>
      <c r="P58" s="3" t="str">
        <f t="shared" si="9"/>
        <v>--</v>
      </c>
      <c r="Q58" s="3" t="str">
        <f t="shared" si="10"/>
        <v>--</v>
      </c>
      <c r="R58" s="3" t="str">
        <f t="shared" si="11"/>
        <v>--</v>
      </c>
      <c r="S58" t="str">
        <f t="shared" si="12"/>
        <v>Green</v>
      </c>
      <c r="T58" t="e">
        <f t="shared" si="13"/>
        <v>#N/A</v>
      </c>
    </row>
    <row r="59" spans="1:20" ht="14.4" x14ac:dyDescent="0.3">
      <c r="A59" s="8"/>
      <c r="D59" s="7"/>
      <c r="E59" s="28"/>
      <c r="F59" s="28"/>
      <c r="O59" s="20" t="str">
        <f t="shared" si="8"/>
        <v>L</v>
      </c>
      <c r="P59" s="3" t="str">
        <f t="shared" si="9"/>
        <v>--</v>
      </c>
      <c r="Q59" s="3" t="str">
        <f t="shared" si="10"/>
        <v>--</v>
      </c>
      <c r="R59" s="3" t="str">
        <f t="shared" si="11"/>
        <v>--</v>
      </c>
      <c r="S59" t="str">
        <f t="shared" si="12"/>
        <v>Green</v>
      </c>
      <c r="T59" t="e">
        <f t="shared" si="13"/>
        <v>#N/A</v>
      </c>
    </row>
    <row r="60" spans="1:20" ht="14.4" x14ac:dyDescent="0.3">
      <c r="A60" s="8"/>
      <c r="D60" s="7"/>
      <c r="E60" s="28"/>
      <c r="F60" s="28"/>
      <c r="O60" s="20" t="str">
        <f t="shared" si="8"/>
        <v>L</v>
      </c>
      <c r="P60" s="3" t="str">
        <f t="shared" si="9"/>
        <v>--</v>
      </c>
      <c r="Q60" s="3" t="str">
        <f t="shared" si="10"/>
        <v>--</v>
      </c>
      <c r="R60" s="3" t="str">
        <f t="shared" si="11"/>
        <v>--</v>
      </c>
      <c r="S60" t="str">
        <f t="shared" si="12"/>
        <v>Green</v>
      </c>
      <c r="T60" t="e">
        <f t="shared" si="13"/>
        <v>#N/A</v>
      </c>
    </row>
    <row r="61" spans="1:20" ht="14.4" x14ac:dyDescent="0.3">
      <c r="A61" s="8"/>
      <c r="D61" s="7"/>
      <c r="E61" s="28"/>
      <c r="F61" s="28"/>
      <c r="O61" s="20" t="str">
        <f t="shared" si="8"/>
        <v>L</v>
      </c>
      <c r="P61" s="3" t="str">
        <f t="shared" si="9"/>
        <v>--</v>
      </c>
      <c r="Q61" s="3" t="str">
        <f t="shared" si="10"/>
        <v>--</v>
      </c>
      <c r="R61" s="3" t="str">
        <f t="shared" si="11"/>
        <v>--</v>
      </c>
      <c r="S61" t="str">
        <f t="shared" si="12"/>
        <v>Green</v>
      </c>
      <c r="T61" t="e">
        <f t="shared" si="13"/>
        <v>#N/A</v>
      </c>
    </row>
    <row r="62" spans="1:20" ht="14.4" x14ac:dyDescent="0.3">
      <c r="A62" s="8"/>
      <c r="D62" s="7"/>
      <c r="E62" s="28"/>
      <c r="F62" s="28"/>
      <c r="O62" s="20" t="str">
        <f t="shared" si="8"/>
        <v>L</v>
      </c>
      <c r="P62" s="3" t="str">
        <f t="shared" si="9"/>
        <v>--</v>
      </c>
      <c r="Q62" s="3" t="str">
        <f t="shared" si="10"/>
        <v>--</v>
      </c>
      <c r="R62" s="3" t="str">
        <f t="shared" si="11"/>
        <v>--</v>
      </c>
      <c r="S62" t="str">
        <f t="shared" si="12"/>
        <v>Green</v>
      </c>
      <c r="T62" t="e">
        <f t="shared" si="13"/>
        <v>#N/A</v>
      </c>
    </row>
    <row r="63" spans="1:20" ht="14.4" x14ac:dyDescent="0.3">
      <c r="A63" s="8"/>
      <c r="D63" s="7"/>
      <c r="E63" s="28"/>
      <c r="F63" s="28"/>
      <c r="O63" s="20" t="str">
        <f t="shared" si="8"/>
        <v>L</v>
      </c>
      <c r="P63" s="3" t="str">
        <f t="shared" si="9"/>
        <v>--</v>
      </c>
      <c r="Q63" s="3" t="str">
        <f t="shared" si="10"/>
        <v>--</v>
      </c>
      <c r="R63" s="3" t="str">
        <f t="shared" si="11"/>
        <v>--</v>
      </c>
      <c r="S63" t="str">
        <f t="shared" si="12"/>
        <v>Green</v>
      </c>
      <c r="T63" t="e">
        <f t="shared" si="13"/>
        <v>#N/A</v>
      </c>
    </row>
    <row r="64" spans="1:20" ht="14.4" x14ac:dyDescent="0.3">
      <c r="A64" s="8"/>
      <c r="D64" s="7"/>
      <c r="E64" s="28"/>
      <c r="F64" s="28"/>
      <c r="O64" s="20" t="str">
        <f t="shared" si="8"/>
        <v>L</v>
      </c>
      <c r="P64" s="3" t="str">
        <f t="shared" si="9"/>
        <v>--</v>
      </c>
      <c r="Q64" s="3" t="str">
        <f t="shared" si="10"/>
        <v>--</v>
      </c>
      <c r="R64" s="3" t="str">
        <f t="shared" si="11"/>
        <v>--</v>
      </c>
      <c r="S64" t="str">
        <f t="shared" si="12"/>
        <v>Green</v>
      </c>
      <c r="T64" t="e">
        <f t="shared" si="13"/>
        <v>#N/A</v>
      </c>
    </row>
    <row r="65" spans="1:20" ht="14.4" x14ac:dyDescent="0.3">
      <c r="A65" s="8"/>
      <c r="D65" s="7"/>
      <c r="E65" s="28"/>
      <c r="F65" s="28"/>
      <c r="O65" s="20" t="str">
        <f t="shared" si="8"/>
        <v>L</v>
      </c>
      <c r="P65" s="3" t="str">
        <f t="shared" si="9"/>
        <v>--</v>
      </c>
      <c r="Q65" s="3" t="str">
        <f t="shared" si="10"/>
        <v>--</v>
      </c>
      <c r="R65" s="3" t="str">
        <f t="shared" si="11"/>
        <v>--</v>
      </c>
      <c r="S65" t="str">
        <f t="shared" si="12"/>
        <v>Green</v>
      </c>
      <c r="T65" t="e">
        <f t="shared" si="13"/>
        <v>#N/A</v>
      </c>
    </row>
    <row r="66" spans="1:20" ht="14.4" x14ac:dyDescent="0.3">
      <c r="A66" s="8"/>
      <c r="D66" s="7"/>
      <c r="E66" s="28"/>
      <c r="F66" s="28"/>
      <c r="O66" s="20" t="str">
        <f t="shared" ref="O66:O97" si="14">IF(G66&gt;=High_boarder,"H",IF(G66&gt;=MED_Boarder,"M","L"))</f>
        <v>L</v>
      </c>
      <c r="P66" s="3" t="str">
        <f t="shared" ref="P66:P97" si="15">CONCATENATE(UPPER(H66),"-",TRIM(A66),"-",G66)</f>
        <v>--</v>
      </c>
      <c r="Q66" s="3" t="str">
        <f t="shared" ref="Q66:Q97" si="16">IF(I66&gt;"",CONCATENATE(P66,"/",UPPER(I66)),P66)</f>
        <v>--</v>
      </c>
      <c r="R66" s="3" t="str">
        <f t="shared" ref="R66:R97" si="17">CONCATENATE(IF(UPPER(H66)="T",CONCATENATE(Q66,"&gt;",J66,"-",K66),Q66),UPPER(L66),UPPER(M66),F66)</f>
        <v>--</v>
      </c>
      <c r="S66" t="str">
        <f t="shared" ref="S66:S97" si="18">VLOOKUP(O66,Colors,2)</f>
        <v>Green</v>
      </c>
      <c r="T66" t="e">
        <f t="shared" ref="T66:T97" si="19">VLOOKUP(H66,Symbol,2)</f>
        <v>#N/A</v>
      </c>
    </row>
    <row r="67" spans="1:20" ht="14.4" x14ac:dyDescent="0.3">
      <c r="A67" s="8"/>
      <c r="D67" s="7"/>
      <c r="E67" s="28"/>
      <c r="F67" s="28"/>
      <c r="O67" s="20" t="str">
        <f t="shared" si="14"/>
        <v>L</v>
      </c>
      <c r="P67" s="3" t="str">
        <f t="shared" si="15"/>
        <v>--</v>
      </c>
      <c r="Q67" s="3" t="str">
        <f t="shared" si="16"/>
        <v>--</v>
      </c>
      <c r="R67" s="3" t="str">
        <f t="shared" si="17"/>
        <v>--</v>
      </c>
      <c r="S67" t="str">
        <f t="shared" si="18"/>
        <v>Green</v>
      </c>
      <c r="T67" t="e">
        <f t="shared" si="19"/>
        <v>#N/A</v>
      </c>
    </row>
    <row r="68" spans="1:20" ht="14.4" x14ac:dyDescent="0.3">
      <c r="A68" s="8"/>
      <c r="D68" s="7"/>
      <c r="E68" s="28"/>
      <c r="F68" s="28"/>
      <c r="O68" s="20" t="str">
        <f t="shared" si="14"/>
        <v>L</v>
      </c>
      <c r="P68" s="3" t="str">
        <f t="shared" si="15"/>
        <v>--</v>
      </c>
      <c r="Q68" s="3" t="str">
        <f t="shared" si="16"/>
        <v>--</v>
      </c>
      <c r="R68" s="3" t="str">
        <f t="shared" si="17"/>
        <v>--</v>
      </c>
      <c r="S68" t="str">
        <f t="shared" si="18"/>
        <v>Green</v>
      </c>
      <c r="T68" t="e">
        <f t="shared" si="19"/>
        <v>#N/A</v>
      </c>
    </row>
    <row r="69" spans="1:20" ht="14.4" x14ac:dyDescent="0.3">
      <c r="A69" s="8"/>
      <c r="D69" s="7"/>
      <c r="E69" s="28"/>
      <c r="F69" s="28"/>
      <c r="O69" s="20" t="str">
        <f t="shared" si="14"/>
        <v>L</v>
      </c>
      <c r="P69" s="3" t="str">
        <f t="shared" si="15"/>
        <v>--</v>
      </c>
      <c r="Q69" s="3" t="str">
        <f t="shared" si="16"/>
        <v>--</v>
      </c>
      <c r="R69" s="3" t="str">
        <f t="shared" si="17"/>
        <v>--</v>
      </c>
      <c r="S69" t="str">
        <f t="shared" si="18"/>
        <v>Green</v>
      </c>
      <c r="T69" t="e">
        <f t="shared" si="19"/>
        <v>#N/A</v>
      </c>
    </row>
    <row r="70" spans="1:20" ht="14.4" x14ac:dyDescent="0.3">
      <c r="A70" s="8"/>
      <c r="D70" s="7"/>
      <c r="E70" s="28"/>
      <c r="F70" s="28"/>
      <c r="O70" s="20" t="str">
        <f t="shared" si="14"/>
        <v>L</v>
      </c>
      <c r="P70" s="3" t="str">
        <f t="shared" si="15"/>
        <v>--</v>
      </c>
      <c r="Q70" s="3" t="str">
        <f t="shared" si="16"/>
        <v>--</v>
      </c>
      <c r="R70" s="3" t="str">
        <f t="shared" si="17"/>
        <v>--</v>
      </c>
      <c r="S70" t="str">
        <f t="shared" si="18"/>
        <v>Green</v>
      </c>
      <c r="T70" t="e">
        <f t="shared" si="19"/>
        <v>#N/A</v>
      </c>
    </row>
    <row r="71" spans="1:20" ht="14.4" x14ac:dyDescent="0.3">
      <c r="A71" s="8"/>
      <c r="D71" s="7"/>
      <c r="E71" s="28"/>
      <c r="F71" s="28"/>
      <c r="O71" s="20" t="str">
        <f t="shared" si="14"/>
        <v>L</v>
      </c>
      <c r="P71" s="3" t="str">
        <f t="shared" si="15"/>
        <v>--</v>
      </c>
      <c r="Q71" s="3" t="str">
        <f t="shared" si="16"/>
        <v>--</v>
      </c>
      <c r="R71" s="3" t="str">
        <f t="shared" si="17"/>
        <v>--</v>
      </c>
      <c r="S71" t="str">
        <f t="shared" si="18"/>
        <v>Green</v>
      </c>
      <c r="T71" t="e">
        <f t="shared" si="19"/>
        <v>#N/A</v>
      </c>
    </row>
    <row r="72" spans="1:20" ht="14.4" x14ac:dyDescent="0.3">
      <c r="A72" s="8"/>
      <c r="D72" s="7"/>
      <c r="E72" s="28"/>
      <c r="F72" s="28"/>
      <c r="O72" s="20" t="str">
        <f t="shared" si="14"/>
        <v>L</v>
      </c>
      <c r="P72" s="3" t="str">
        <f t="shared" si="15"/>
        <v>--</v>
      </c>
      <c r="Q72" s="3" t="str">
        <f t="shared" si="16"/>
        <v>--</v>
      </c>
      <c r="R72" s="3" t="str">
        <f t="shared" si="17"/>
        <v>--</v>
      </c>
      <c r="S72" t="str">
        <f t="shared" si="18"/>
        <v>Green</v>
      </c>
      <c r="T72" t="e">
        <f t="shared" si="19"/>
        <v>#N/A</v>
      </c>
    </row>
    <row r="73" spans="1:20" ht="14.4" x14ac:dyDescent="0.3">
      <c r="A73" s="8"/>
      <c r="D73" s="7"/>
      <c r="E73" s="28"/>
      <c r="F73" s="28"/>
      <c r="O73" s="20" t="str">
        <f t="shared" si="14"/>
        <v>L</v>
      </c>
      <c r="P73" s="3" t="str">
        <f t="shared" si="15"/>
        <v>--</v>
      </c>
      <c r="Q73" s="3" t="str">
        <f t="shared" si="16"/>
        <v>--</v>
      </c>
      <c r="R73" s="3" t="str">
        <f t="shared" si="17"/>
        <v>--</v>
      </c>
      <c r="S73" t="str">
        <f t="shared" si="18"/>
        <v>Green</v>
      </c>
      <c r="T73" t="e">
        <f t="shared" si="19"/>
        <v>#N/A</v>
      </c>
    </row>
    <row r="74" spans="1:20" ht="14.4" x14ac:dyDescent="0.3">
      <c r="A74" s="8"/>
      <c r="D74" s="7"/>
      <c r="E74" s="28"/>
      <c r="F74" s="28"/>
      <c r="O74" s="20" t="str">
        <f t="shared" si="14"/>
        <v>L</v>
      </c>
      <c r="P74" s="3" t="str">
        <f t="shared" si="15"/>
        <v>--</v>
      </c>
      <c r="Q74" s="3" t="str">
        <f t="shared" si="16"/>
        <v>--</v>
      </c>
      <c r="R74" s="3" t="str">
        <f t="shared" si="17"/>
        <v>--</v>
      </c>
      <c r="S74" t="str">
        <f t="shared" si="18"/>
        <v>Green</v>
      </c>
      <c r="T74" t="e">
        <f t="shared" si="19"/>
        <v>#N/A</v>
      </c>
    </row>
    <row r="75" spans="1:20" ht="14.4" x14ac:dyDescent="0.3">
      <c r="A75" s="8"/>
      <c r="D75" s="7"/>
      <c r="E75" s="28"/>
      <c r="F75" s="28"/>
      <c r="O75" s="20" t="str">
        <f t="shared" si="14"/>
        <v>L</v>
      </c>
      <c r="P75" s="3" t="str">
        <f t="shared" si="15"/>
        <v>--</v>
      </c>
      <c r="Q75" s="3" t="str">
        <f t="shared" si="16"/>
        <v>--</v>
      </c>
      <c r="R75" s="3" t="str">
        <f t="shared" si="17"/>
        <v>--</v>
      </c>
      <c r="S75" t="str">
        <f t="shared" si="18"/>
        <v>Green</v>
      </c>
      <c r="T75" t="e">
        <f t="shared" si="19"/>
        <v>#N/A</v>
      </c>
    </row>
    <row r="76" spans="1:20" ht="14.4" x14ac:dyDescent="0.3">
      <c r="A76" s="8"/>
      <c r="D76" s="7"/>
      <c r="E76" s="28"/>
      <c r="F76" s="28"/>
      <c r="O76" s="20" t="str">
        <f t="shared" si="14"/>
        <v>L</v>
      </c>
      <c r="P76" s="3" t="str">
        <f t="shared" si="15"/>
        <v>--</v>
      </c>
      <c r="Q76" s="3" t="str">
        <f t="shared" si="16"/>
        <v>--</v>
      </c>
      <c r="R76" s="3" t="str">
        <f t="shared" si="17"/>
        <v>--</v>
      </c>
      <c r="S76" t="str">
        <f t="shared" si="18"/>
        <v>Green</v>
      </c>
      <c r="T76" t="e">
        <f t="shared" si="19"/>
        <v>#N/A</v>
      </c>
    </row>
    <row r="77" spans="1:20" ht="14.4" x14ac:dyDescent="0.3">
      <c r="A77" s="8"/>
      <c r="D77" s="7"/>
      <c r="E77" s="28"/>
      <c r="F77" s="28"/>
      <c r="O77" s="20" t="str">
        <f t="shared" si="14"/>
        <v>L</v>
      </c>
      <c r="P77" s="3" t="str">
        <f t="shared" si="15"/>
        <v>--</v>
      </c>
      <c r="Q77" s="3" t="str">
        <f t="shared" si="16"/>
        <v>--</v>
      </c>
      <c r="R77" s="3" t="str">
        <f t="shared" si="17"/>
        <v>--</v>
      </c>
      <c r="S77" t="str">
        <f t="shared" si="18"/>
        <v>Green</v>
      </c>
      <c r="T77" t="e">
        <f t="shared" si="19"/>
        <v>#N/A</v>
      </c>
    </row>
    <row r="78" spans="1:20" ht="14.4" x14ac:dyDescent="0.3">
      <c r="A78" s="8"/>
      <c r="D78" s="7"/>
      <c r="E78" s="28"/>
      <c r="F78" s="28"/>
      <c r="O78" s="20" t="str">
        <f t="shared" si="14"/>
        <v>L</v>
      </c>
      <c r="P78" s="3" t="str">
        <f t="shared" si="15"/>
        <v>--</v>
      </c>
      <c r="Q78" s="3" t="str">
        <f t="shared" si="16"/>
        <v>--</v>
      </c>
      <c r="R78" s="3" t="str">
        <f t="shared" si="17"/>
        <v>--</v>
      </c>
      <c r="S78" t="str">
        <f t="shared" si="18"/>
        <v>Green</v>
      </c>
      <c r="T78" t="e">
        <f t="shared" si="19"/>
        <v>#N/A</v>
      </c>
    </row>
    <row r="79" spans="1:20" ht="14.4" x14ac:dyDescent="0.3">
      <c r="A79" s="8"/>
      <c r="D79" s="7"/>
      <c r="E79" s="28"/>
      <c r="F79" s="28"/>
      <c r="O79" s="20" t="str">
        <f t="shared" si="14"/>
        <v>L</v>
      </c>
      <c r="P79" s="3" t="str">
        <f t="shared" si="15"/>
        <v>--</v>
      </c>
      <c r="Q79" s="3" t="str">
        <f t="shared" si="16"/>
        <v>--</v>
      </c>
      <c r="R79" s="3" t="str">
        <f t="shared" si="17"/>
        <v>--</v>
      </c>
      <c r="S79" t="str">
        <f t="shared" si="18"/>
        <v>Green</v>
      </c>
      <c r="T79" t="e">
        <f t="shared" si="19"/>
        <v>#N/A</v>
      </c>
    </row>
    <row r="80" spans="1:20" ht="14.4" x14ac:dyDescent="0.3">
      <c r="A80" s="8"/>
      <c r="D80" s="7"/>
      <c r="E80" s="28"/>
      <c r="F80" s="28"/>
      <c r="O80" s="20" t="str">
        <f t="shared" si="14"/>
        <v>L</v>
      </c>
      <c r="P80" s="3" t="str">
        <f t="shared" si="15"/>
        <v>--</v>
      </c>
      <c r="Q80" s="3" t="str">
        <f t="shared" si="16"/>
        <v>--</v>
      </c>
      <c r="R80" s="3" t="str">
        <f t="shared" si="17"/>
        <v>--</v>
      </c>
      <c r="S80" t="str">
        <f t="shared" si="18"/>
        <v>Green</v>
      </c>
      <c r="T80" t="e">
        <f t="shared" si="19"/>
        <v>#N/A</v>
      </c>
    </row>
    <row r="81" spans="1:20" ht="14.4" x14ac:dyDescent="0.3">
      <c r="A81" s="8"/>
      <c r="D81" s="7"/>
      <c r="E81" s="28"/>
      <c r="F81" s="28"/>
      <c r="O81" s="20" t="str">
        <f t="shared" si="14"/>
        <v>L</v>
      </c>
      <c r="P81" s="3" t="str">
        <f t="shared" si="15"/>
        <v>--</v>
      </c>
      <c r="Q81" s="3" t="str">
        <f t="shared" si="16"/>
        <v>--</v>
      </c>
      <c r="R81" s="3" t="str">
        <f t="shared" si="17"/>
        <v>--</v>
      </c>
      <c r="S81" t="str">
        <f t="shared" si="18"/>
        <v>Green</v>
      </c>
      <c r="T81" t="e">
        <f t="shared" si="19"/>
        <v>#N/A</v>
      </c>
    </row>
    <row r="82" spans="1:20" ht="14.4" x14ac:dyDescent="0.3">
      <c r="A82" s="8"/>
      <c r="D82" s="7"/>
      <c r="E82" s="28"/>
      <c r="F82" s="28"/>
      <c r="O82" s="20" t="str">
        <f t="shared" si="14"/>
        <v>L</v>
      </c>
      <c r="P82" s="3" t="str">
        <f t="shared" si="15"/>
        <v>--</v>
      </c>
      <c r="Q82" s="3" t="str">
        <f t="shared" si="16"/>
        <v>--</v>
      </c>
      <c r="R82" s="3" t="str">
        <f t="shared" si="17"/>
        <v>--</v>
      </c>
      <c r="S82" t="str">
        <f t="shared" si="18"/>
        <v>Green</v>
      </c>
      <c r="T82" t="e">
        <f t="shared" si="19"/>
        <v>#N/A</v>
      </c>
    </row>
    <row r="83" spans="1:20" ht="14.4" x14ac:dyDescent="0.3">
      <c r="A83" s="8"/>
      <c r="D83" s="7"/>
      <c r="E83" s="28"/>
      <c r="F83" s="28"/>
      <c r="O83" s="20" t="str">
        <f t="shared" si="14"/>
        <v>L</v>
      </c>
      <c r="P83" s="3" t="str">
        <f t="shared" si="15"/>
        <v>--</v>
      </c>
      <c r="Q83" s="3" t="str">
        <f t="shared" si="16"/>
        <v>--</v>
      </c>
      <c r="R83" s="3" t="str">
        <f t="shared" si="17"/>
        <v>--</v>
      </c>
      <c r="S83" t="str">
        <f t="shared" si="18"/>
        <v>Green</v>
      </c>
      <c r="T83" t="e">
        <f t="shared" si="19"/>
        <v>#N/A</v>
      </c>
    </row>
    <row r="84" spans="1:20" ht="14.4" x14ac:dyDescent="0.3">
      <c r="A84" s="8"/>
      <c r="D84" s="7"/>
      <c r="E84" s="28"/>
      <c r="F84" s="28"/>
      <c r="O84" s="20" t="str">
        <f t="shared" si="14"/>
        <v>L</v>
      </c>
      <c r="P84" s="3" t="str">
        <f t="shared" si="15"/>
        <v>--</v>
      </c>
      <c r="Q84" s="3" t="str">
        <f t="shared" si="16"/>
        <v>--</v>
      </c>
      <c r="R84" s="3" t="str">
        <f t="shared" si="17"/>
        <v>--</v>
      </c>
      <c r="S84" t="str">
        <f t="shared" si="18"/>
        <v>Green</v>
      </c>
      <c r="T84" t="e">
        <f t="shared" si="19"/>
        <v>#N/A</v>
      </c>
    </row>
    <row r="85" spans="1:20" ht="14.4" x14ac:dyDescent="0.3">
      <c r="A85" s="8"/>
      <c r="D85" s="7"/>
      <c r="E85" s="28"/>
      <c r="F85" s="28"/>
      <c r="O85" s="20" t="str">
        <f t="shared" si="14"/>
        <v>L</v>
      </c>
      <c r="P85" s="3" t="str">
        <f t="shared" si="15"/>
        <v>--</v>
      </c>
      <c r="Q85" s="3" t="str">
        <f t="shared" si="16"/>
        <v>--</v>
      </c>
      <c r="R85" s="3" t="str">
        <f t="shared" si="17"/>
        <v>--</v>
      </c>
      <c r="S85" t="str">
        <f t="shared" si="18"/>
        <v>Green</v>
      </c>
      <c r="T85" t="e">
        <f t="shared" si="19"/>
        <v>#N/A</v>
      </c>
    </row>
    <row r="86" spans="1:20" ht="14.4" x14ac:dyDescent="0.3">
      <c r="A86" s="8"/>
      <c r="D86" s="7"/>
      <c r="E86" s="28"/>
      <c r="F86" s="28"/>
      <c r="O86" s="20" t="str">
        <f t="shared" si="14"/>
        <v>L</v>
      </c>
      <c r="P86" s="3" t="str">
        <f t="shared" si="15"/>
        <v>--</v>
      </c>
      <c r="Q86" s="3" t="str">
        <f t="shared" si="16"/>
        <v>--</v>
      </c>
      <c r="R86" s="3" t="str">
        <f t="shared" si="17"/>
        <v>--</v>
      </c>
      <c r="S86" t="str">
        <f t="shared" si="18"/>
        <v>Green</v>
      </c>
      <c r="T86" t="e">
        <f t="shared" si="19"/>
        <v>#N/A</v>
      </c>
    </row>
    <row r="87" spans="1:20" ht="14.4" x14ac:dyDescent="0.3">
      <c r="A87" s="8"/>
      <c r="D87" s="7"/>
      <c r="E87" s="28"/>
      <c r="F87" s="28"/>
      <c r="O87" s="20" t="str">
        <f t="shared" si="14"/>
        <v>L</v>
      </c>
      <c r="P87" s="3" t="str">
        <f t="shared" si="15"/>
        <v>--</v>
      </c>
      <c r="Q87" s="3" t="str">
        <f t="shared" si="16"/>
        <v>--</v>
      </c>
      <c r="R87" s="3" t="str">
        <f t="shared" si="17"/>
        <v>--</v>
      </c>
      <c r="S87" t="str">
        <f t="shared" si="18"/>
        <v>Green</v>
      </c>
      <c r="T87" t="e">
        <f t="shared" si="19"/>
        <v>#N/A</v>
      </c>
    </row>
    <row r="88" spans="1:20" ht="14.4" x14ac:dyDescent="0.3">
      <c r="A88" s="8"/>
      <c r="D88" s="7"/>
      <c r="E88" s="28"/>
      <c r="F88" s="28"/>
      <c r="O88" s="20" t="str">
        <f t="shared" si="14"/>
        <v>L</v>
      </c>
      <c r="P88" s="3" t="str">
        <f t="shared" si="15"/>
        <v>--</v>
      </c>
      <c r="Q88" s="3" t="str">
        <f t="shared" si="16"/>
        <v>--</v>
      </c>
      <c r="R88" s="3" t="str">
        <f t="shared" si="17"/>
        <v>--</v>
      </c>
      <c r="S88" t="str">
        <f t="shared" si="18"/>
        <v>Green</v>
      </c>
      <c r="T88" t="e">
        <f t="shared" si="19"/>
        <v>#N/A</v>
      </c>
    </row>
    <row r="89" spans="1:20" ht="14.4" x14ac:dyDescent="0.3">
      <c r="A89" s="8"/>
      <c r="D89" s="7"/>
      <c r="E89" s="28"/>
      <c r="F89" s="28"/>
      <c r="O89" s="20" t="str">
        <f t="shared" si="14"/>
        <v>L</v>
      </c>
      <c r="P89" s="3" t="str">
        <f t="shared" si="15"/>
        <v>--</v>
      </c>
      <c r="Q89" s="3" t="str">
        <f t="shared" si="16"/>
        <v>--</v>
      </c>
      <c r="R89" s="3" t="str">
        <f t="shared" si="17"/>
        <v>--</v>
      </c>
      <c r="S89" t="str">
        <f t="shared" si="18"/>
        <v>Green</v>
      </c>
      <c r="T89" t="e">
        <f t="shared" si="19"/>
        <v>#N/A</v>
      </c>
    </row>
    <row r="90" spans="1:20" ht="14.4" x14ac:dyDescent="0.3">
      <c r="A90" s="8"/>
      <c r="D90" s="7"/>
      <c r="E90" s="28"/>
      <c r="F90" s="28"/>
      <c r="O90" s="20" t="str">
        <f t="shared" si="14"/>
        <v>L</v>
      </c>
      <c r="P90" s="3" t="str">
        <f t="shared" si="15"/>
        <v>--</v>
      </c>
      <c r="Q90" s="3" t="str">
        <f t="shared" si="16"/>
        <v>--</v>
      </c>
      <c r="R90" s="3" t="str">
        <f t="shared" si="17"/>
        <v>--</v>
      </c>
      <c r="S90" t="str">
        <f t="shared" si="18"/>
        <v>Green</v>
      </c>
      <c r="T90" t="e">
        <f t="shared" si="19"/>
        <v>#N/A</v>
      </c>
    </row>
    <row r="91" spans="1:20" ht="14.4" x14ac:dyDescent="0.3">
      <c r="A91" s="8"/>
      <c r="D91" s="7"/>
      <c r="E91" s="28"/>
      <c r="F91" s="28"/>
      <c r="O91" s="20" t="str">
        <f t="shared" si="14"/>
        <v>L</v>
      </c>
      <c r="P91" s="3" t="str">
        <f t="shared" si="15"/>
        <v>--</v>
      </c>
      <c r="Q91" s="3" t="str">
        <f t="shared" si="16"/>
        <v>--</v>
      </c>
      <c r="R91" s="3" t="str">
        <f t="shared" si="17"/>
        <v>--</v>
      </c>
      <c r="S91" t="str">
        <f t="shared" si="18"/>
        <v>Green</v>
      </c>
      <c r="T91" t="e">
        <f t="shared" si="19"/>
        <v>#N/A</v>
      </c>
    </row>
    <row r="92" spans="1:20" ht="14.4" x14ac:dyDescent="0.3">
      <c r="A92" s="8"/>
      <c r="D92" s="7"/>
      <c r="E92" s="28"/>
      <c r="F92" s="28"/>
      <c r="O92" s="20" t="str">
        <f t="shared" si="14"/>
        <v>L</v>
      </c>
      <c r="P92" s="3" t="str">
        <f t="shared" si="15"/>
        <v>--</v>
      </c>
      <c r="Q92" s="3" t="str">
        <f t="shared" si="16"/>
        <v>--</v>
      </c>
      <c r="R92" s="3" t="str">
        <f t="shared" si="17"/>
        <v>--</v>
      </c>
      <c r="S92" t="str">
        <f t="shared" si="18"/>
        <v>Green</v>
      </c>
      <c r="T92" t="e">
        <f t="shared" si="19"/>
        <v>#N/A</v>
      </c>
    </row>
    <row r="93" spans="1:20" ht="14.4" x14ac:dyDescent="0.3">
      <c r="A93" s="8"/>
      <c r="D93" s="7"/>
      <c r="E93" s="28"/>
      <c r="F93" s="28"/>
      <c r="O93" s="20" t="str">
        <f t="shared" si="14"/>
        <v>L</v>
      </c>
      <c r="P93" s="3" t="str">
        <f t="shared" si="15"/>
        <v>--</v>
      </c>
      <c r="Q93" s="3" t="str">
        <f t="shared" si="16"/>
        <v>--</v>
      </c>
      <c r="R93" s="3" t="str">
        <f t="shared" si="17"/>
        <v>--</v>
      </c>
      <c r="S93" t="str">
        <f t="shared" si="18"/>
        <v>Green</v>
      </c>
      <c r="T93" t="e">
        <f t="shared" si="19"/>
        <v>#N/A</v>
      </c>
    </row>
    <row r="94" spans="1:20" ht="14.4" x14ac:dyDescent="0.3">
      <c r="A94" s="8"/>
      <c r="D94" s="7"/>
      <c r="E94" s="28"/>
      <c r="F94" s="28"/>
      <c r="O94" s="20" t="str">
        <f t="shared" si="14"/>
        <v>L</v>
      </c>
      <c r="P94" s="3" t="str">
        <f t="shared" si="15"/>
        <v>--</v>
      </c>
      <c r="Q94" s="3" t="str">
        <f t="shared" si="16"/>
        <v>--</v>
      </c>
      <c r="R94" s="3" t="str">
        <f t="shared" si="17"/>
        <v>--</v>
      </c>
      <c r="S94" t="str">
        <f t="shared" si="18"/>
        <v>Green</v>
      </c>
      <c r="T94" t="e">
        <f t="shared" si="19"/>
        <v>#N/A</v>
      </c>
    </row>
    <row r="95" spans="1:20" ht="14.4" x14ac:dyDescent="0.3">
      <c r="A95" s="8"/>
      <c r="D95" s="7"/>
      <c r="E95" s="28"/>
      <c r="F95" s="28"/>
      <c r="O95" s="20" t="str">
        <f t="shared" si="14"/>
        <v>L</v>
      </c>
      <c r="P95" s="3" t="str">
        <f t="shared" si="15"/>
        <v>--</v>
      </c>
      <c r="Q95" s="3" t="str">
        <f t="shared" si="16"/>
        <v>--</v>
      </c>
      <c r="R95" s="3" t="str">
        <f t="shared" si="17"/>
        <v>--</v>
      </c>
      <c r="S95" t="str">
        <f t="shared" si="18"/>
        <v>Green</v>
      </c>
      <c r="T95" t="e">
        <f t="shared" si="19"/>
        <v>#N/A</v>
      </c>
    </row>
    <row r="96" spans="1:20" ht="14.4" x14ac:dyDescent="0.3">
      <c r="A96" s="8"/>
      <c r="D96" s="7"/>
      <c r="E96" s="28"/>
      <c r="F96" s="28"/>
      <c r="O96" s="20" t="str">
        <f t="shared" si="14"/>
        <v>L</v>
      </c>
      <c r="P96" s="3" t="str">
        <f t="shared" si="15"/>
        <v>--</v>
      </c>
      <c r="Q96" s="3" t="str">
        <f t="shared" si="16"/>
        <v>--</v>
      </c>
      <c r="R96" s="3" t="str">
        <f t="shared" si="17"/>
        <v>--</v>
      </c>
      <c r="S96" t="str">
        <f t="shared" si="18"/>
        <v>Green</v>
      </c>
      <c r="T96" t="e">
        <f t="shared" si="19"/>
        <v>#N/A</v>
      </c>
    </row>
    <row r="97" spans="1:20" ht="14.4" x14ac:dyDescent="0.3">
      <c r="A97" s="8"/>
      <c r="D97" s="7"/>
      <c r="E97" s="28"/>
      <c r="F97" s="28"/>
      <c r="O97" s="20" t="str">
        <f t="shared" si="14"/>
        <v>L</v>
      </c>
      <c r="P97" s="3" t="str">
        <f t="shared" si="15"/>
        <v>--</v>
      </c>
      <c r="Q97" s="3" t="str">
        <f t="shared" si="16"/>
        <v>--</v>
      </c>
      <c r="R97" s="3" t="str">
        <f t="shared" si="17"/>
        <v>--</v>
      </c>
      <c r="S97" t="str">
        <f t="shared" si="18"/>
        <v>Green</v>
      </c>
      <c r="T97" t="e">
        <f t="shared" si="19"/>
        <v>#N/A</v>
      </c>
    </row>
    <row r="98" spans="1:20" ht="14.4" x14ac:dyDescent="0.3">
      <c r="A98" s="8"/>
      <c r="D98" s="7"/>
      <c r="E98" s="28"/>
      <c r="F98" s="28"/>
      <c r="O98" s="20" t="str">
        <f t="shared" ref="O98:O132" si="20">IF(G98&gt;=High_boarder,"H",IF(G98&gt;=MED_Boarder,"M","L"))</f>
        <v>L</v>
      </c>
      <c r="P98" s="3" t="str">
        <f t="shared" ref="P98:P132" si="21">CONCATENATE(UPPER(H98),"-",TRIM(A98),"-",G98)</f>
        <v>--</v>
      </c>
      <c r="Q98" s="3" t="str">
        <f t="shared" ref="Q98:Q129" si="22">IF(I98&gt;"",CONCATENATE(P98,"/",UPPER(I98)),P98)</f>
        <v>--</v>
      </c>
      <c r="R98" s="3" t="str">
        <f t="shared" ref="R98:R129" si="23">CONCATENATE(IF(UPPER(H98)="T",CONCATENATE(Q98,"&gt;",J98,"-",K98),Q98),UPPER(L98),UPPER(M98),F98)</f>
        <v>--</v>
      </c>
      <c r="S98" t="str">
        <f t="shared" ref="S98:S129" si="24">VLOOKUP(O98,Colors,2)</f>
        <v>Green</v>
      </c>
      <c r="T98" t="e">
        <f t="shared" ref="T98:T129" si="25">VLOOKUP(H98,Symbol,2)</f>
        <v>#N/A</v>
      </c>
    </row>
    <row r="99" spans="1:20" ht="14.4" x14ac:dyDescent="0.3">
      <c r="A99" s="8"/>
      <c r="D99" s="7"/>
      <c r="E99" s="28"/>
      <c r="F99" s="28"/>
      <c r="O99" s="20" t="str">
        <f t="shared" si="20"/>
        <v>L</v>
      </c>
      <c r="P99" s="3" t="str">
        <f t="shared" si="21"/>
        <v>--</v>
      </c>
      <c r="Q99" s="3" t="str">
        <f t="shared" si="22"/>
        <v>--</v>
      </c>
      <c r="R99" s="3" t="str">
        <f t="shared" si="23"/>
        <v>--</v>
      </c>
      <c r="S99" t="str">
        <f t="shared" si="24"/>
        <v>Green</v>
      </c>
      <c r="T99" t="e">
        <f t="shared" si="25"/>
        <v>#N/A</v>
      </c>
    </row>
    <row r="100" spans="1:20" ht="14.4" x14ac:dyDescent="0.3">
      <c r="A100" s="8"/>
      <c r="D100" s="7"/>
      <c r="E100" s="28"/>
      <c r="F100" s="28"/>
      <c r="O100" s="20" t="str">
        <f t="shared" si="20"/>
        <v>L</v>
      </c>
      <c r="P100" s="3" t="str">
        <f t="shared" si="21"/>
        <v>--</v>
      </c>
      <c r="Q100" s="3" t="str">
        <f t="shared" si="22"/>
        <v>--</v>
      </c>
      <c r="R100" s="3" t="str">
        <f t="shared" si="23"/>
        <v>--</v>
      </c>
      <c r="S100" t="str">
        <f t="shared" si="24"/>
        <v>Green</v>
      </c>
      <c r="T100" t="e">
        <f t="shared" si="25"/>
        <v>#N/A</v>
      </c>
    </row>
    <row r="101" spans="1:20" ht="14.4" x14ac:dyDescent="0.3">
      <c r="A101" s="8"/>
      <c r="D101" s="7"/>
      <c r="E101" s="28"/>
      <c r="F101" s="28"/>
      <c r="O101" s="20" t="str">
        <f t="shared" si="20"/>
        <v>L</v>
      </c>
      <c r="P101" s="3" t="str">
        <f t="shared" si="21"/>
        <v>--</v>
      </c>
      <c r="Q101" s="3" t="str">
        <f t="shared" si="22"/>
        <v>--</v>
      </c>
      <c r="R101" s="3" t="str">
        <f t="shared" si="23"/>
        <v>--</v>
      </c>
      <c r="S101" t="str">
        <f t="shared" si="24"/>
        <v>Green</v>
      </c>
      <c r="T101" t="e">
        <f t="shared" si="25"/>
        <v>#N/A</v>
      </c>
    </row>
    <row r="102" spans="1:20" ht="14.4" x14ac:dyDescent="0.3">
      <c r="A102" s="8"/>
      <c r="D102" s="7"/>
      <c r="E102" s="28"/>
      <c r="F102" s="28"/>
      <c r="O102" s="20" t="str">
        <f t="shared" si="20"/>
        <v>L</v>
      </c>
      <c r="P102" s="3" t="str">
        <f t="shared" si="21"/>
        <v>--</v>
      </c>
      <c r="Q102" s="3" t="str">
        <f t="shared" si="22"/>
        <v>--</v>
      </c>
      <c r="R102" s="3" t="str">
        <f t="shared" si="23"/>
        <v>--</v>
      </c>
      <c r="S102" t="str">
        <f t="shared" si="24"/>
        <v>Green</v>
      </c>
      <c r="T102" t="e">
        <f t="shared" si="25"/>
        <v>#N/A</v>
      </c>
    </row>
    <row r="103" spans="1:20" ht="14.4" x14ac:dyDescent="0.3">
      <c r="A103" s="8"/>
      <c r="D103" s="7"/>
      <c r="E103" s="28"/>
      <c r="F103" s="28"/>
      <c r="O103" s="20" t="str">
        <f t="shared" si="20"/>
        <v>L</v>
      </c>
      <c r="P103" s="3" t="str">
        <f t="shared" si="21"/>
        <v>--</v>
      </c>
      <c r="Q103" s="3" t="str">
        <f t="shared" si="22"/>
        <v>--</v>
      </c>
      <c r="R103" s="3" t="str">
        <f t="shared" si="23"/>
        <v>--</v>
      </c>
      <c r="S103" t="str">
        <f t="shared" si="24"/>
        <v>Green</v>
      </c>
      <c r="T103" t="e">
        <f t="shared" si="25"/>
        <v>#N/A</v>
      </c>
    </row>
    <row r="104" spans="1:20" ht="14.4" x14ac:dyDescent="0.3">
      <c r="A104" s="8"/>
      <c r="D104" s="7"/>
      <c r="E104" s="28"/>
      <c r="F104" s="28"/>
      <c r="O104" s="20" t="str">
        <f t="shared" si="20"/>
        <v>L</v>
      </c>
      <c r="P104" s="3" t="str">
        <f t="shared" si="21"/>
        <v>--</v>
      </c>
      <c r="Q104" s="3" t="str">
        <f t="shared" si="22"/>
        <v>--</v>
      </c>
      <c r="R104" s="3" t="str">
        <f t="shared" si="23"/>
        <v>--</v>
      </c>
      <c r="S104" t="str">
        <f t="shared" si="24"/>
        <v>Green</v>
      </c>
      <c r="T104" t="e">
        <f t="shared" si="25"/>
        <v>#N/A</v>
      </c>
    </row>
    <row r="105" spans="1:20" ht="14.4" x14ac:dyDescent="0.3">
      <c r="A105" s="8"/>
      <c r="D105" s="7"/>
      <c r="E105" s="28"/>
      <c r="F105" s="28"/>
      <c r="O105" s="20" t="str">
        <f t="shared" si="20"/>
        <v>L</v>
      </c>
      <c r="P105" s="3" t="str">
        <f t="shared" si="21"/>
        <v>--</v>
      </c>
      <c r="Q105" s="3" t="str">
        <f t="shared" si="22"/>
        <v>--</v>
      </c>
      <c r="R105" s="3" t="str">
        <f t="shared" si="23"/>
        <v>--</v>
      </c>
      <c r="S105" t="str">
        <f t="shared" si="24"/>
        <v>Green</v>
      </c>
      <c r="T105" t="e">
        <f t="shared" si="25"/>
        <v>#N/A</v>
      </c>
    </row>
    <row r="106" spans="1:20" ht="14.4" x14ac:dyDescent="0.3">
      <c r="A106" s="8"/>
      <c r="D106" s="7"/>
      <c r="E106" s="28"/>
      <c r="F106" s="28"/>
      <c r="O106" s="20" t="str">
        <f t="shared" si="20"/>
        <v>L</v>
      </c>
      <c r="P106" s="3" t="str">
        <f t="shared" si="21"/>
        <v>--</v>
      </c>
      <c r="Q106" s="3" t="str">
        <f t="shared" si="22"/>
        <v>--</v>
      </c>
      <c r="R106" s="3" t="str">
        <f t="shared" si="23"/>
        <v>--</v>
      </c>
      <c r="S106" t="str">
        <f t="shared" si="24"/>
        <v>Green</v>
      </c>
      <c r="T106" t="e">
        <f t="shared" si="25"/>
        <v>#N/A</v>
      </c>
    </row>
    <row r="107" spans="1:20" ht="14.4" x14ac:dyDescent="0.3">
      <c r="A107" s="8"/>
      <c r="D107" s="7"/>
      <c r="E107" s="28"/>
      <c r="F107" s="28"/>
      <c r="O107" s="20" t="str">
        <f t="shared" si="20"/>
        <v>L</v>
      </c>
      <c r="P107" s="3" t="str">
        <f t="shared" si="21"/>
        <v>--</v>
      </c>
      <c r="Q107" s="3" t="str">
        <f t="shared" si="22"/>
        <v>--</v>
      </c>
      <c r="R107" s="3" t="str">
        <f t="shared" si="23"/>
        <v>--</v>
      </c>
      <c r="S107" t="str">
        <f t="shared" si="24"/>
        <v>Green</v>
      </c>
      <c r="T107" t="e">
        <f t="shared" si="25"/>
        <v>#N/A</v>
      </c>
    </row>
    <row r="108" spans="1:20" ht="14.4" x14ac:dyDescent="0.3">
      <c r="A108" s="8"/>
      <c r="D108" s="7"/>
      <c r="E108" s="28"/>
      <c r="F108" s="28"/>
      <c r="O108" s="20" t="str">
        <f t="shared" si="20"/>
        <v>L</v>
      </c>
      <c r="P108" s="3" t="str">
        <f t="shared" si="21"/>
        <v>--</v>
      </c>
      <c r="Q108" s="3" t="str">
        <f t="shared" si="22"/>
        <v>--</v>
      </c>
      <c r="R108" s="3" t="str">
        <f t="shared" si="23"/>
        <v>--</v>
      </c>
      <c r="S108" t="str">
        <f t="shared" si="24"/>
        <v>Green</v>
      </c>
      <c r="T108" t="e">
        <f t="shared" si="25"/>
        <v>#N/A</v>
      </c>
    </row>
    <row r="109" spans="1:20" ht="14.4" x14ac:dyDescent="0.3">
      <c r="A109" s="8"/>
      <c r="D109" s="7"/>
      <c r="E109" s="28"/>
      <c r="F109" s="28"/>
      <c r="O109" s="20" t="str">
        <f t="shared" si="20"/>
        <v>L</v>
      </c>
      <c r="P109" s="3" t="str">
        <f t="shared" si="21"/>
        <v>--</v>
      </c>
      <c r="Q109" s="3" t="str">
        <f t="shared" si="22"/>
        <v>--</v>
      </c>
      <c r="R109" s="3" t="str">
        <f t="shared" si="23"/>
        <v>--</v>
      </c>
      <c r="S109" t="str">
        <f t="shared" si="24"/>
        <v>Green</v>
      </c>
      <c r="T109" t="e">
        <f t="shared" si="25"/>
        <v>#N/A</v>
      </c>
    </row>
    <row r="110" spans="1:20" ht="14.4" x14ac:dyDescent="0.3">
      <c r="A110" s="8"/>
      <c r="D110" s="7"/>
      <c r="E110" s="28"/>
      <c r="F110" s="28"/>
      <c r="O110" s="20" t="str">
        <f t="shared" si="20"/>
        <v>L</v>
      </c>
      <c r="P110" s="3" t="str">
        <f t="shared" si="21"/>
        <v>--</v>
      </c>
      <c r="Q110" s="3" t="str">
        <f t="shared" si="22"/>
        <v>--</v>
      </c>
      <c r="R110" s="3" t="str">
        <f t="shared" si="23"/>
        <v>--</v>
      </c>
      <c r="S110" t="str">
        <f t="shared" si="24"/>
        <v>Green</v>
      </c>
      <c r="T110" t="e">
        <f t="shared" si="25"/>
        <v>#N/A</v>
      </c>
    </row>
    <row r="111" spans="1:20" ht="14.4" x14ac:dyDescent="0.3">
      <c r="A111" s="8"/>
      <c r="D111" s="7"/>
      <c r="E111" s="28"/>
      <c r="F111" s="28"/>
      <c r="O111" s="20" t="str">
        <f t="shared" si="20"/>
        <v>L</v>
      </c>
      <c r="P111" s="3" t="str">
        <f t="shared" si="21"/>
        <v>--</v>
      </c>
      <c r="Q111" s="3" t="str">
        <f t="shared" si="22"/>
        <v>--</v>
      </c>
      <c r="R111" s="3" t="str">
        <f t="shared" si="23"/>
        <v>--</v>
      </c>
      <c r="S111" t="str">
        <f t="shared" si="24"/>
        <v>Green</v>
      </c>
      <c r="T111" t="e">
        <f t="shared" si="25"/>
        <v>#N/A</v>
      </c>
    </row>
    <row r="112" spans="1:20" ht="14.4" x14ac:dyDescent="0.3">
      <c r="A112" s="8"/>
      <c r="D112" s="7"/>
      <c r="E112" s="28"/>
      <c r="F112" s="28"/>
      <c r="O112" s="20" t="str">
        <f t="shared" si="20"/>
        <v>L</v>
      </c>
      <c r="P112" s="3" t="str">
        <f t="shared" si="21"/>
        <v>--</v>
      </c>
      <c r="Q112" s="3" t="str">
        <f t="shared" si="22"/>
        <v>--</v>
      </c>
      <c r="R112" s="3" t="str">
        <f t="shared" si="23"/>
        <v>--</v>
      </c>
      <c r="S112" t="str">
        <f t="shared" si="24"/>
        <v>Green</v>
      </c>
      <c r="T112" t="e">
        <f t="shared" si="25"/>
        <v>#N/A</v>
      </c>
    </row>
    <row r="113" spans="1:20" ht="14.4" x14ac:dyDescent="0.3">
      <c r="A113" s="8"/>
      <c r="D113" s="7"/>
      <c r="E113" s="28"/>
      <c r="F113" s="28"/>
      <c r="O113" s="20" t="str">
        <f t="shared" si="20"/>
        <v>L</v>
      </c>
      <c r="P113" s="3" t="str">
        <f t="shared" si="21"/>
        <v>--</v>
      </c>
      <c r="Q113" s="3" t="str">
        <f t="shared" si="22"/>
        <v>--</v>
      </c>
      <c r="R113" s="3" t="str">
        <f t="shared" si="23"/>
        <v>--</v>
      </c>
      <c r="S113" t="str">
        <f t="shared" si="24"/>
        <v>Green</v>
      </c>
      <c r="T113" t="e">
        <f t="shared" si="25"/>
        <v>#N/A</v>
      </c>
    </row>
    <row r="114" spans="1:20" ht="14.4" x14ac:dyDescent="0.3">
      <c r="A114" s="8"/>
      <c r="D114" s="7"/>
      <c r="E114" s="28"/>
      <c r="F114" s="28"/>
      <c r="O114" s="20" t="str">
        <f t="shared" si="20"/>
        <v>L</v>
      </c>
      <c r="P114" s="3" t="str">
        <f t="shared" si="21"/>
        <v>--</v>
      </c>
      <c r="Q114" s="3" t="str">
        <f t="shared" si="22"/>
        <v>--</v>
      </c>
      <c r="R114" s="3" t="str">
        <f t="shared" si="23"/>
        <v>--</v>
      </c>
      <c r="S114" t="str">
        <f t="shared" si="24"/>
        <v>Green</v>
      </c>
      <c r="T114" t="e">
        <f t="shared" si="25"/>
        <v>#N/A</v>
      </c>
    </row>
    <row r="115" spans="1:20" ht="14.4" x14ac:dyDescent="0.3">
      <c r="A115" s="8"/>
      <c r="D115" s="7"/>
      <c r="E115" s="28"/>
      <c r="F115" s="28"/>
      <c r="O115" s="20" t="str">
        <f t="shared" si="20"/>
        <v>L</v>
      </c>
      <c r="P115" s="3" t="str">
        <f t="shared" si="21"/>
        <v>--</v>
      </c>
      <c r="Q115" s="3" t="str">
        <f t="shared" si="22"/>
        <v>--</v>
      </c>
      <c r="R115" s="3" t="str">
        <f t="shared" si="23"/>
        <v>--</v>
      </c>
      <c r="S115" t="str">
        <f t="shared" si="24"/>
        <v>Green</v>
      </c>
      <c r="T115" t="e">
        <f t="shared" si="25"/>
        <v>#N/A</v>
      </c>
    </row>
    <row r="116" spans="1:20" ht="14.4" x14ac:dyDescent="0.3">
      <c r="A116" s="8"/>
      <c r="D116" s="7"/>
      <c r="E116" s="28"/>
      <c r="F116" s="28"/>
      <c r="O116" s="20" t="str">
        <f t="shared" si="20"/>
        <v>L</v>
      </c>
      <c r="P116" s="3" t="str">
        <f t="shared" si="21"/>
        <v>--</v>
      </c>
      <c r="Q116" s="3" t="str">
        <f t="shared" si="22"/>
        <v>--</v>
      </c>
      <c r="R116" s="3" t="str">
        <f t="shared" si="23"/>
        <v>--</v>
      </c>
      <c r="S116" t="str">
        <f t="shared" si="24"/>
        <v>Green</v>
      </c>
      <c r="T116" t="e">
        <f t="shared" si="25"/>
        <v>#N/A</v>
      </c>
    </row>
    <row r="117" spans="1:20" ht="14.4" x14ac:dyDescent="0.3">
      <c r="A117" s="8"/>
      <c r="D117" s="7"/>
      <c r="E117" s="28"/>
      <c r="F117" s="28"/>
      <c r="O117" s="20" t="str">
        <f t="shared" si="20"/>
        <v>L</v>
      </c>
      <c r="P117" s="3" t="str">
        <f t="shared" si="21"/>
        <v>--</v>
      </c>
      <c r="Q117" s="3" t="str">
        <f t="shared" si="22"/>
        <v>--</v>
      </c>
      <c r="R117" s="3" t="str">
        <f t="shared" si="23"/>
        <v>--</v>
      </c>
      <c r="S117" t="str">
        <f t="shared" si="24"/>
        <v>Green</v>
      </c>
      <c r="T117" t="e">
        <f t="shared" si="25"/>
        <v>#N/A</v>
      </c>
    </row>
    <row r="118" spans="1:20" ht="14.4" x14ac:dyDescent="0.3">
      <c r="A118" s="8"/>
      <c r="D118" s="7"/>
      <c r="E118" s="28"/>
      <c r="F118" s="28"/>
      <c r="O118" s="20" t="str">
        <f t="shared" si="20"/>
        <v>L</v>
      </c>
      <c r="P118" s="3" t="str">
        <f t="shared" si="21"/>
        <v>--</v>
      </c>
      <c r="Q118" s="3" t="str">
        <f t="shared" si="22"/>
        <v>--</v>
      </c>
      <c r="R118" s="3" t="str">
        <f t="shared" si="23"/>
        <v>--</v>
      </c>
      <c r="S118" t="str">
        <f t="shared" si="24"/>
        <v>Green</v>
      </c>
      <c r="T118" t="e">
        <f t="shared" si="25"/>
        <v>#N/A</v>
      </c>
    </row>
    <row r="119" spans="1:20" ht="14.4" x14ac:dyDescent="0.3">
      <c r="A119" s="8"/>
      <c r="D119" s="7"/>
      <c r="E119" s="28"/>
      <c r="F119" s="28"/>
      <c r="O119" s="20" t="str">
        <f t="shared" si="20"/>
        <v>L</v>
      </c>
      <c r="P119" s="3" t="str">
        <f t="shared" si="21"/>
        <v>--</v>
      </c>
      <c r="Q119" s="3" t="str">
        <f t="shared" si="22"/>
        <v>--</v>
      </c>
      <c r="R119" s="3" t="str">
        <f t="shared" si="23"/>
        <v>--</v>
      </c>
      <c r="S119" t="str">
        <f t="shared" si="24"/>
        <v>Green</v>
      </c>
      <c r="T119" t="e">
        <f t="shared" si="25"/>
        <v>#N/A</v>
      </c>
    </row>
    <row r="120" spans="1:20" ht="14.4" x14ac:dyDescent="0.3">
      <c r="A120" s="8"/>
      <c r="D120" s="7"/>
      <c r="E120" s="28"/>
      <c r="F120" s="28"/>
      <c r="O120" s="20" t="str">
        <f t="shared" si="20"/>
        <v>L</v>
      </c>
      <c r="P120" s="3" t="str">
        <f t="shared" si="21"/>
        <v>--</v>
      </c>
      <c r="Q120" s="3" t="str">
        <f t="shared" si="22"/>
        <v>--</v>
      </c>
      <c r="R120" s="3" t="str">
        <f t="shared" si="23"/>
        <v>--</v>
      </c>
      <c r="S120" t="str">
        <f t="shared" si="24"/>
        <v>Green</v>
      </c>
      <c r="T120" t="e">
        <f t="shared" si="25"/>
        <v>#N/A</v>
      </c>
    </row>
    <row r="121" spans="1:20" ht="14.4" x14ac:dyDescent="0.3">
      <c r="A121" s="8"/>
      <c r="D121" s="7"/>
      <c r="E121" s="28"/>
      <c r="F121" s="28"/>
      <c r="O121" s="20" t="str">
        <f t="shared" si="20"/>
        <v>L</v>
      </c>
      <c r="P121" s="3" t="str">
        <f t="shared" si="21"/>
        <v>--</v>
      </c>
      <c r="Q121" s="3" t="str">
        <f t="shared" si="22"/>
        <v>--</v>
      </c>
      <c r="R121" s="3" t="str">
        <f t="shared" si="23"/>
        <v>--</v>
      </c>
      <c r="S121" t="str">
        <f t="shared" si="24"/>
        <v>Green</v>
      </c>
      <c r="T121" t="e">
        <f t="shared" si="25"/>
        <v>#N/A</v>
      </c>
    </row>
    <row r="122" spans="1:20" ht="14.4" x14ac:dyDescent="0.3">
      <c r="A122" s="8"/>
      <c r="D122" s="7"/>
      <c r="E122" s="28"/>
      <c r="F122" s="28"/>
      <c r="O122" s="20" t="str">
        <f t="shared" si="20"/>
        <v>L</v>
      </c>
      <c r="P122" s="3" t="str">
        <f t="shared" si="21"/>
        <v>--</v>
      </c>
      <c r="Q122" s="3" t="str">
        <f t="shared" si="22"/>
        <v>--</v>
      </c>
      <c r="R122" s="3" t="str">
        <f t="shared" si="23"/>
        <v>--</v>
      </c>
      <c r="S122" t="str">
        <f t="shared" si="24"/>
        <v>Green</v>
      </c>
      <c r="T122" t="e">
        <f t="shared" si="25"/>
        <v>#N/A</v>
      </c>
    </row>
    <row r="123" spans="1:20" ht="14.4" x14ac:dyDescent="0.3">
      <c r="A123" s="8"/>
      <c r="D123" s="7"/>
      <c r="E123" s="28"/>
      <c r="F123" s="28"/>
      <c r="O123" s="20" t="str">
        <f t="shared" si="20"/>
        <v>L</v>
      </c>
      <c r="P123" s="3" t="str">
        <f t="shared" si="21"/>
        <v>--</v>
      </c>
      <c r="Q123" s="3" t="str">
        <f t="shared" si="22"/>
        <v>--</v>
      </c>
      <c r="R123" s="3" t="str">
        <f t="shared" si="23"/>
        <v>--</v>
      </c>
      <c r="S123" t="str">
        <f t="shared" si="24"/>
        <v>Green</v>
      </c>
      <c r="T123" t="e">
        <f t="shared" si="25"/>
        <v>#N/A</v>
      </c>
    </row>
    <row r="124" spans="1:20" ht="14.4" x14ac:dyDescent="0.3">
      <c r="A124" s="8"/>
      <c r="D124" s="7"/>
      <c r="E124" s="28"/>
      <c r="F124" s="28"/>
      <c r="O124" s="20" t="str">
        <f t="shared" si="20"/>
        <v>L</v>
      </c>
      <c r="P124" s="3" t="str">
        <f t="shared" si="21"/>
        <v>--</v>
      </c>
      <c r="Q124" s="3" t="str">
        <f t="shared" si="22"/>
        <v>--</v>
      </c>
      <c r="R124" s="3" t="str">
        <f t="shared" si="23"/>
        <v>--</v>
      </c>
      <c r="S124" t="str">
        <f t="shared" si="24"/>
        <v>Green</v>
      </c>
      <c r="T124" t="e">
        <f t="shared" si="25"/>
        <v>#N/A</v>
      </c>
    </row>
    <row r="125" spans="1:20" ht="14.4" x14ac:dyDescent="0.3">
      <c r="A125" s="8"/>
      <c r="D125" s="7"/>
      <c r="E125" s="28"/>
      <c r="F125" s="28"/>
      <c r="O125" s="20" t="str">
        <f t="shared" si="20"/>
        <v>L</v>
      </c>
      <c r="P125" s="3" t="str">
        <f t="shared" si="21"/>
        <v>--</v>
      </c>
      <c r="Q125" s="3" t="str">
        <f t="shared" si="22"/>
        <v>--</v>
      </c>
      <c r="R125" s="3" t="str">
        <f t="shared" si="23"/>
        <v>--</v>
      </c>
      <c r="S125" t="str">
        <f t="shared" si="24"/>
        <v>Green</v>
      </c>
      <c r="T125" t="e">
        <f t="shared" si="25"/>
        <v>#N/A</v>
      </c>
    </row>
    <row r="126" spans="1:20" ht="14.4" x14ac:dyDescent="0.3">
      <c r="A126" s="8"/>
      <c r="D126" s="7"/>
      <c r="E126" s="28"/>
      <c r="F126" s="28"/>
      <c r="O126" s="20" t="str">
        <f t="shared" si="20"/>
        <v>L</v>
      </c>
      <c r="P126" s="3" t="str">
        <f t="shared" si="21"/>
        <v>--</v>
      </c>
      <c r="Q126" s="3" t="str">
        <f t="shared" si="22"/>
        <v>--</v>
      </c>
      <c r="R126" s="3" t="str">
        <f t="shared" si="23"/>
        <v>--</v>
      </c>
      <c r="S126" t="str">
        <f t="shared" si="24"/>
        <v>Green</v>
      </c>
      <c r="T126" t="e">
        <f t="shared" si="25"/>
        <v>#N/A</v>
      </c>
    </row>
    <row r="127" spans="1:20" ht="14.4" x14ac:dyDescent="0.3">
      <c r="A127" s="8"/>
      <c r="D127" s="7"/>
      <c r="E127" s="28"/>
      <c r="F127" s="28"/>
      <c r="O127" s="20" t="str">
        <f t="shared" si="20"/>
        <v>L</v>
      </c>
      <c r="P127" s="3" t="str">
        <f t="shared" si="21"/>
        <v>--</v>
      </c>
      <c r="Q127" s="3" t="str">
        <f t="shared" si="22"/>
        <v>--</v>
      </c>
      <c r="R127" s="3" t="str">
        <f t="shared" si="23"/>
        <v>--</v>
      </c>
      <c r="S127" t="str">
        <f t="shared" si="24"/>
        <v>Green</v>
      </c>
      <c r="T127" t="e">
        <f t="shared" si="25"/>
        <v>#N/A</v>
      </c>
    </row>
    <row r="128" spans="1:20" ht="14.4" x14ac:dyDescent="0.3">
      <c r="A128" s="8"/>
      <c r="D128" s="7"/>
      <c r="E128" s="28"/>
      <c r="F128" s="28"/>
      <c r="O128" s="20" t="str">
        <f t="shared" si="20"/>
        <v>L</v>
      </c>
      <c r="P128" s="3" t="str">
        <f t="shared" si="21"/>
        <v>--</v>
      </c>
      <c r="Q128" s="3" t="str">
        <f t="shared" si="22"/>
        <v>--</v>
      </c>
      <c r="R128" s="3" t="str">
        <f t="shared" si="23"/>
        <v>--</v>
      </c>
      <c r="S128" t="str">
        <f t="shared" si="24"/>
        <v>Green</v>
      </c>
      <c r="T128" t="e">
        <f t="shared" si="25"/>
        <v>#N/A</v>
      </c>
    </row>
    <row r="129" spans="1:20" ht="14.4" x14ac:dyDescent="0.3">
      <c r="A129" s="8"/>
      <c r="D129" s="7"/>
      <c r="E129" s="28"/>
      <c r="F129" s="28"/>
      <c r="O129" s="20" t="str">
        <f t="shared" si="20"/>
        <v>L</v>
      </c>
      <c r="P129" s="3" t="str">
        <f t="shared" si="21"/>
        <v>--</v>
      </c>
      <c r="Q129" s="3" t="str">
        <f t="shared" si="22"/>
        <v>--</v>
      </c>
      <c r="R129" s="3" t="str">
        <f t="shared" si="23"/>
        <v>--</v>
      </c>
      <c r="S129" t="str">
        <f t="shared" si="24"/>
        <v>Green</v>
      </c>
      <c r="T129" t="e">
        <f t="shared" si="25"/>
        <v>#N/A</v>
      </c>
    </row>
    <row r="130" spans="1:20" ht="14.4" x14ac:dyDescent="0.3">
      <c r="A130" s="8"/>
      <c r="D130" s="7"/>
      <c r="E130" s="28"/>
      <c r="F130" s="28"/>
      <c r="O130" s="20" t="str">
        <f t="shared" si="20"/>
        <v>L</v>
      </c>
      <c r="P130" s="3" t="str">
        <f t="shared" si="21"/>
        <v>--</v>
      </c>
      <c r="Q130" s="3" t="str">
        <f t="shared" ref="Q130:Q132" si="26">IF(I130&gt;"",CONCATENATE(P130,"/",UPPER(I130)),P130)</f>
        <v>--</v>
      </c>
      <c r="R130" s="3" t="str">
        <f t="shared" ref="R130:R132" si="27">CONCATENATE(IF(UPPER(H130)="T",CONCATENATE(Q130,"&gt;",J130,"-",K130),Q130),UPPER(L130),UPPER(M130),F130)</f>
        <v>--</v>
      </c>
      <c r="S130" t="str">
        <f t="shared" ref="S130:S132" si="28">VLOOKUP(O130,Colors,2)</f>
        <v>Green</v>
      </c>
      <c r="T130" t="e">
        <f t="shared" ref="T130:T132" si="29">VLOOKUP(H130,Symbol,2)</f>
        <v>#N/A</v>
      </c>
    </row>
    <row r="131" spans="1:20" ht="14.4" x14ac:dyDescent="0.3">
      <c r="A131" s="8"/>
      <c r="D131" s="7"/>
      <c r="E131" s="28"/>
      <c r="F131" s="28"/>
      <c r="O131" s="20" t="str">
        <f t="shared" si="20"/>
        <v>L</v>
      </c>
      <c r="P131" s="3" t="str">
        <f t="shared" si="21"/>
        <v>--</v>
      </c>
      <c r="Q131" s="3" t="str">
        <f t="shared" si="26"/>
        <v>--</v>
      </c>
      <c r="R131" s="3" t="str">
        <f t="shared" si="27"/>
        <v>--</v>
      </c>
      <c r="S131" t="str">
        <f t="shared" si="28"/>
        <v>Green</v>
      </c>
      <c r="T131" t="e">
        <f t="shared" si="29"/>
        <v>#N/A</v>
      </c>
    </row>
    <row r="132" spans="1:20" ht="14.4" x14ac:dyDescent="0.3">
      <c r="A132" s="8"/>
      <c r="D132" s="7"/>
      <c r="E132" s="28"/>
      <c r="F132" s="28"/>
      <c r="O132" s="20" t="str">
        <f t="shared" si="20"/>
        <v>L</v>
      </c>
      <c r="P132" s="3" t="str">
        <f t="shared" si="21"/>
        <v>--</v>
      </c>
      <c r="Q132" s="3" t="str">
        <f t="shared" si="26"/>
        <v>--</v>
      </c>
      <c r="R132" s="3" t="str">
        <f t="shared" si="27"/>
        <v>--</v>
      </c>
      <c r="S132" t="str">
        <f t="shared" si="28"/>
        <v>Green</v>
      </c>
      <c r="T132" t="e">
        <f t="shared" si="29"/>
        <v>#N/A</v>
      </c>
    </row>
    <row r="133" spans="1:20" ht="14.4" x14ac:dyDescent="0.3">
      <c r="A133" s="8"/>
      <c r="D133" s="7"/>
      <c r="E133" s="28"/>
      <c r="F133" s="28"/>
    </row>
    <row r="134" spans="1:20" ht="14.4" x14ac:dyDescent="0.3">
      <c r="A134" s="8"/>
      <c r="D134" s="7"/>
      <c r="E134" s="28"/>
      <c r="F134" s="28"/>
    </row>
    <row r="135" spans="1:20" ht="14.4" x14ac:dyDescent="0.3">
      <c r="A135" s="8"/>
      <c r="D135" s="7"/>
      <c r="E135" s="28"/>
      <c r="F135" s="28"/>
    </row>
    <row r="136" spans="1:20" ht="14.4" x14ac:dyDescent="0.3">
      <c r="A136" s="8"/>
      <c r="D136" s="7"/>
      <c r="E136" s="28"/>
      <c r="F136" s="28"/>
    </row>
    <row r="137" spans="1:20" ht="14.4" x14ac:dyDescent="0.3">
      <c r="A137" s="8"/>
      <c r="D137" s="7"/>
      <c r="E137" s="28"/>
      <c r="F137" s="28"/>
    </row>
    <row r="138" spans="1:20" ht="14.4" x14ac:dyDescent="0.3">
      <c r="A138" s="8"/>
      <c r="D138" s="7"/>
      <c r="E138" s="28"/>
      <c r="F138" s="28"/>
    </row>
    <row r="139" spans="1:20" ht="14.4" x14ac:dyDescent="0.3">
      <c r="A139" s="8"/>
      <c r="D139" s="7"/>
      <c r="E139" s="28"/>
      <c r="F139" s="28"/>
    </row>
    <row r="140" spans="1:20" ht="14.4" x14ac:dyDescent="0.3">
      <c r="A140" s="8"/>
      <c r="D140" s="7"/>
      <c r="E140" s="28"/>
      <c r="F140" s="28"/>
    </row>
    <row r="141" spans="1:20" ht="14.4" x14ac:dyDescent="0.3">
      <c r="A141" s="8"/>
      <c r="D141" s="7"/>
      <c r="E141" s="28"/>
      <c r="F141" s="28"/>
    </row>
    <row r="142" spans="1:20" ht="14.4" x14ac:dyDescent="0.3">
      <c r="A142" s="8"/>
      <c r="D142" s="7"/>
      <c r="E142" s="28"/>
      <c r="F142" s="28"/>
    </row>
    <row r="143" spans="1:20" ht="14.4" x14ac:dyDescent="0.3">
      <c r="A143" s="8"/>
      <c r="D143" s="7"/>
      <c r="E143" s="28"/>
      <c r="F143" s="28"/>
    </row>
    <row r="144" spans="1:20" ht="14.4" x14ac:dyDescent="0.3">
      <c r="A144" s="8"/>
      <c r="D144" s="7"/>
      <c r="E144" s="28"/>
      <c r="F144" s="28"/>
    </row>
    <row r="145" spans="1:6" ht="14.4" x14ac:dyDescent="0.3">
      <c r="A145" s="8"/>
      <c r="D145" s="7"/>
      <c r="E145" s="28"/>
      <c r="F145" s="28"/>
    </row>
    <row r="146" spans="1:6" ht="14.4" x14ac:dyDescent="0.3">
      <c r="A146" s="8"/>
      <c r="D146" s="7"/>
      <c r="E146" s="28"/>
      <c r="F146" s="28"/>
    </row>
    <row r="147" spans="1:6" ht="14.4" x14ac:dyDescent="0.3">
      <c r="A147" s="8"/>
      <c r="D147" s="7"/>
      <c r="E147" s="28"/>
      <c r="F147" s="28"/>
    </row>
    <row r="148" spans="1:6" ht="14.4" x14ac:dyDescent="0.3">
      <c r="A148" s="8"/>
      <c r="D148" s="7"/>
      <c r="E148" s="28"/>
      <c r="F148" s="28"/>
    </row>
    <row r="149" spans="1:6" ht="14.4" x14ac:dyDescent="0.3">
      <c r="A149" s="8"/>
      <c r="D149" s="7"/>
      <c r="E149" s="28"/>
      <c r="F149" s="28"/>
    </row>
    <row r="150" spans="1:6" ht="14.4" x14ac:dyDescent="0.3">
      <c r="A150" s="8"/>
      <c r="D150" s="7"/>
      <c r="E150" s="28"/>
      <c r="F150" s="28"/>
    </row>
    <row r="151" spans="1:6" ht="14.4" x14ac:dyDescent="0.3">
      <c r="A151" s="8"/>
      <c r="D151" s="7"/>
      <c r="E151" s="28"/>
      <c r="F151" s="28"/>
    </row>
    <row r="152" spans="1:6" ht="14.4" x14ac:dyDescent="0.3">
      <c r="A152" s="8"/>
      <c r="D152" s="7"/>
      <c r="E152" s="28"/>
      <c r="F152" s="28"/>
    </row>
    <row r="153" spans="1:6" ht="14.4" x14ac:dyDescent="0.3">
      <c r="A153" s="8"/>
      <c r="D153" s="7"/>
      <c r="E153" s="28"/>
      <c r="F153" s="28"/>
    </row>
    <row r="154" spans="1:6" ht="14.4" x14ac:dyDescent="0.3">
      <c r="A154" s="8"/>
      <c r="D154" s="7"/>
      <c r="E154" s="28"/>
      <c r="F154" s="28"/>
    </row>
    <row r="155" spans="1:6" ht="14.4" x14ac:dyDescent="0.3">
      <c r="A155" s="8"/>
      <c r="D155" s="7"/>
      <c r="E155" s="28"/>
      <c r="F155" s="28"/>
    </row>
    <row r="156" spans="1:6" ht="14.4" x14ac:dyDescent="0.3">
      <c r="A156" s="8"/>
      <c r="D156" s="7"/>
      <c r="E156" s="28"/>
      <c r="F156" s="28"/>
    </row>
    <row r="157" spans="1:6" ht="14.4" x14ac:dyDescent="0.3">
      <c r="A157" s="8"/>
      <c r="D157" s="7"/>
      <c r="E157" s="28"/>
      <c r="F157" s="28"/>
    </row>
    <row r="158" spans="1:6" ht="14.4" x14ac:dyDescent="0.3">
      <c r="A158" s="8"/>
      <c r="D158" s="7"/>
      <c r="E158" s="28"/>
      <c r="F158" s="28"/>
    </row>
    <row r="159" spans="1:6" ht="14.4" x14ac:dyDescent="0.3">
      <c r="A159" s="8"/>
      <c r="D159" s="7"/>
      <c r="E159" s="28"/>
      <c r="F159" s="28"/>
    </row>
    <row r="160" spans="1:6" ht="14.4" x14ac:dyDescent="0.3">
      <c r="A160" s="8"/>
      <c r="D160" s="7"/>
      <c r="E160" s="28"/>
      <c r="F160" s="28"/>
    </row>
    <row r="161" spans="1:6" ht="14.4" x14ac:dyDescent="0.3">
      <c r="A161" s="8"/>
      <c r="D161" s="7"/>
      <c r="E161" s="28"/>
      <c r="F161" s="28"/>
    </row>
    <row r="162" spans="1:6" ht="14.4" x14ac:dyDescent="0.3">
      <c r="A162" s="8"/>
      <c r="D162" s="7"/>
      <c r="E162" s="28"/>
      <c r="F162" s="28"/>
    </row>
    <row r="163" spans="1:6" ht="14.4" x14ac:dyDescent="0.3">
      <c r="A163" s="8"/>
      <c r="D163" s="7"/>
      <c r="E163" s="28"/>
      <c r="F163" s="28"/>
    </row>
    <row r="164" spans="1:6" ht="14.4" x14ac:dyDescent="0.3">
      <c r="A164" s="8"/>
      <c r="D164" s="7"/>
      <c r="E164" s="28"/>
      <c r="F164" s="28"/>
    </row>
    <row r="165" spans="1:6" ht="14.4" x14ac:dyDescent="0.3">
      <c r="A165" s="8"/>
      <c r="D165" s="7"/>
      <c r="E165" s="28"/>
      <c r="F165" s="28"/>
    </row>
    <row r="166" spans="1:6" ht="14.4" x14ac:dyDescent="0.3">
      <c r="A166" s="8"/>
      <c r="D166" s="7"/>
      <c r="E166" s="28"/>
      <c r="F166" s="28"/>
    </row>
    <row r="167" spans="1:6" ht="14.4" x14ac:dyDescent="0.3">
      <c r="A167" s="8"/>
      <c r="D167" s="7"/>
      <c r="E167" s="28"/>
      <c r="F167" s="28"/>
    </row>
    <row r="168" spans="1:6" ht="14.4" x14ac:dyDescent="0.3">
      <c r="A168" s="8"/>
      <c r="D168" s="7"/>
      <c r="E168" s="28"/>
      <c r="F168" s="28"/>
    </row>
    <row r="169" spans="1:6" ht="14.4" x14ac:dyDescent="0.3">
      <c r="A169" s="8"/>
      <c r="D169" s="7"/>
      <c r="E169" s="28"/>
      <c r="F169" s="28"/>
    </row>
    <row r="170" spans="1:6" ht="14.4" x14ac:dyDescent="0.3">
      <c r="A170" s="8"/>
      <c r="D170" s="7"/>
      <c r="E170" s="28"/>
      <c r="F170" s="28"/>
    </row>
    <row r="171" spans="1:6" ht="14.4" x14ac:dyDescent="0.3">
      <c r="A171" s="8"/>
      <c r="D171" s="7"/>
      <c r="E171" s="28"/>
      <c r="F171" s="28"/>
    </row>
    <row r="172" spans="1:6" ht="14.4" x14ac:dyDescent="0.3">
      <c r="A172" s="8"/>
      <c r="D172" s="7"/>
      <c r="E172" s="28"/>
      <c r="F172" s="28"/>
    </row>
    <row r="173" spans="1:6" ht="14.4" x14ac:dyDescent="0.3">
      <c r="A173" s="8"/>
      <c r="D173" s="7"/>
      <c r="E173" s="28"/>
      <c r="F173" s="28"/>
    </row>
    <row r="174" spans="1:6" ht="14.4" x14ac:dyDescent="0.3">
      <c r="A174" s="8"/>
      <c r="D174" s="7"/>
      <c r="E174" s="28"/>
      <c r="F174" s="28"/>
    </row>
    <row r="175" spans="1:6" ht="14.4" x14ac:dyDescent="0.3">
      <c r="A175" s="8"/>
      <c r="D175" s="7"/>
      <c r="E175" s="28"/>
      <c r="F175" s="28"/>
    </row>
    <row r="176" spans="1:6" ht="14.4" x14ac:dyDescent="0.3">
      <c r="A176" s="8"/>
      <c r="D176" s="7"/>
      <c r="E176" s="28"/>
      <c r="F176" s="28"/>
    </row>
    <row r="177" spans="1:6" ht="14.4" x14ac:dyDescent="0.3">
      <c r="A177" s="8"/>
      <c r="D177" s="7"/>
      <c r="E177" s="28"/>
      <c r="F177" s="28"/>
    </row>
    <row r="178" spans="1:6" ht="14.4" x14ac:dyDescent="0.3">
      <c r="A178" s="8"/>
      <c r="D178" s="7"/>
      <c r="E178" s="28"/>
      <c r="F178" s="28"/>
    </row>
    <row r="179" spans="1:6" ht="14.4" x14ac:dyDescent="0.3">
      <c r="A179" s="8"/>
      <c r="D179" s="7"/>
      <c r="E179" s="28"/>
      <c r="F179" s="28"/>
    </row>
    <row r="180" spans="1:6" ht="14.4" x14ac:dyDescent="0.3">
      <c r="A180" s="8"/>
      <c r="D180" s="7"/>
      <c r="E180" s="28"/>
      <c r="F180" s="28"/>
    </row>
    <row r="181" spans="1:6" ht="14.4" x14ac:dyDescent="0.3">
      <c r="A181" s="8"/>
      <c r="D181" s="7"/>
      <c r="E181" s="28"/>
      <c r="F181" s="28"/>
    </row>
    <row r="182" spans="1:6" ht="14.4" x14ac:dyDescent="0.3">
      <c r="A182" s="8"/>
      <c r="D182" s="7"/>
      <c r="E182" s="28"/>
      <c r="F182" s="28"/>
    </row>
    <row r="183" spans="1:6" ht="14.4" x14ac:dyDescent="0.3">
      <c r="A183" s="8"/>
      <c r="D183" s="7"/>
      <c r="E183" s="28"/>
      <c r="F183" s="28"/>
    </row>
    <row r="184" spans="1:6" ht="14.4" x14ac:dyDescent="0.3">
      <c r="A184" s="8"/>
      <c r="D184" s="7"/>
      <c r="E184" s="28"/>
      <c r="F184" s="28"/>
    </row>
    <row r="185" spans="1:6" ht="14.4" x14ac:dyDescent="0.3">
      <c r="A185" s="8"/>
      <c r="D185" s="7"/>
      <c r="E185" s="28"/>
      <c r="F185" s="28"/>
    </row>
    <row r="186" spans="1:6" ht="14.4" x14ac:dyDescent="0.3">
      <c r="A186" s="8"/>
      <c r="D186" s="7"/>
      <c r="E186" s="28"/>
      <c r="F186" s="28"/>
    </row>
    <row r="187" spans="1:6" ht="14.4" x14ac:dyDescent="0.3">
      <c r="A187" s="8"/>
      <c r="D187" s="7"/>
      <c r="E187" s="28"/>
      <c r="F187" s="28"/>
    </row>
    <row r="188" spans="1:6" ht="14.4" x14ac:dyDescent="0.3">
      <c r="A188" s="8"/>
      <c r="D188" s="7"/>
      <c r="E188" s="28"/>
      <c r="F188" s="28"/>
    </row>
    <row r="189" spans="1:6" ht="14.4" x14ac:dyDescent="0.3">
      <c r="A189" s="8"/>
      <c r="D189" s="7"/>
      <c r="E189" s="28"/>
      <c r="F189" s="28"/>
    </row>
    <row r="190" spans="1:6" ht="14.4" x14ac:dyDescent="0.3">
      <c r="A190" s="8"/>
      <c r="D190" s="7"/>
      <c r="E190" s="28"/>
      <c r="F190" s="28"/>
    </row>
    <row r="191" spans="1:6" ht="14.4" x14ac:dyDescent="0.3">
      <c r="A191" s="8"/>
      <c r="D191" s="7"/>
      <c r="E191" s="28"/>
      <c r="F191" s="28"/>
    </row>
    <row r="192" spans="1:6" ht="14.4" x14ac:dyDescent="0.3">
      <c r="A192" s="8"/>
      <c r="D192" s="7"/>
      <c r="E192" s="28"/>
      <c r="F192" s="28"/>
    </row>
    <row r="193" spans="1:6" ht="14.4" x14ac:dyDescent="0.3">
      <c r="A193" s="8"/>
      <c r="D193" s="7"/>
      <c r="E193" s="28"/>
      <c r="F193" s="28"/>
    </row>
    <row r="194" spans="1:6" ht="14.4" x14ac:dyDescent="0.3">
      <c r="A194" s="8"/>
      <c r="D194" s="7"/>
      <c r="E194" s="28"/>
      <c r="F194" s="28"/>
    </row>
    <row r="195" spans="1:6" ht="14.4" x14ac:dyDescent="0.3">
      <c r="A195" s="8"/>
      <c r="D195" s="7"/>
      <c r="E195" s="28"/>
      <c r="F195" s="28"/>
    </row>
    <row r="196" spans="1:6" ht="14.4" x14ac:dyDescent="0.3">
      <c r="A196" s="8"/>
      <c r="D196" s="7"/>
      <c r="E196" s="28"/>
      <c r="F196" s="28"/>
    </row>
    <row r="197" spans="1:6" ht="14.4" x14ac:dyDescent="0.3">
      <c r="A197" s="8"/>
      <c r="D197" s="7"/>
      <c r="E197" s="28"/>
      <c r="F197" s="28"/>
    </row>
    <row r="198" spans="1:6" ht="14.4" x14ac:dyDescent="0.3">
      <c r="A198" s="8"/>
      <c r="D198" s="7"/>
      <c r="E198" s="28"/>
      <c r="F198" s="28"/>
    </row>
    <row r="199" spans="1:6" ht="14.4" x14ac:dyDescent="0.3">
      <c r="A199" s="8"/>
      <c r="D199" s="7"/>
      <c r="E199" s="28"/>
      <c r="F199" s="28"/>
    </row>
    <row r="200" spans="1:6" ht="14.4" x14ac:dyDescent="0.3">
      <c r="A200" s="8"/>
      <c r="D200" s="7"/>
      <c r="E200" s="28"/>
      <c r="F200" s="28"/>
    </row>
    <row r="201" spans="1:6" ht="14.4" x14ac:dyDescent="0.3">
      <c r="A201" s="8"/>
      <c r="D201" s="7"/>
      <c r="E201" s="28"/>
      <c r="F201" s="28"/>
    </row>
  </sheetData>
  <conditionalFormatting sqref="G1:G1048576">
    <cfRule type="cellIs" dxfId="2" priority="1" operator="between">
      <formula>$W$11+1</formula>
      <formula>$W$3</formula>
    </cfRule>
    <cfRule type="cellIs" dxfId="1" priority="2" operator="between">
      <formula>$W$12+1</formula>
      <formula>$W$11</formula>
    </cfRule>
    <cfRule type="cellIs" dxfId="0" priority="3" operator="between">
      <formula>$W$13</formula>
      <formula>$W$12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17"/>
  <sheetViews>
    <sheetView workbookViewId="0">
      <selection activeCell="B4" sqref="B4"/>
    </sheetView>
  </sheetViews>
  <sheetFormatPr defaultColWidth="8.77734375" defaultRowHeight="14.4" x14ac:dyDescent="0.3"/>
  <cols>
    <col min="1" max="1" width="12.88671875" bestFit="1" customWidth="1"/>
    <col min="5" max="5" width="13" bestFit="1" customWidth="1"/>
    <col min="6" max="8" width="14.21875" bestFit="1" customWidth="1"/>
    <col min="9" max="9" width="2.44140625" style="1" bestFit="1" customWidth="1"/>
    <col min="10" max="10" width="6" style="1" bestFit="1" customWidth="1"/>
    <col min="11" max="12" width="7.44140625" style="1" bestFit="1" customWidth="1"/>
  </cols>
  <sheetData>
    <row r="1" spans="1:12" x14ac:dyDescent="0.3">
      <c r="A1" t="s">
        <v>1</v>
      </c>
    </row>
    <row r="2" spans="1:12" x14ac:dyDescent="0.3">
      <c r="A2" t="s">
        <v>2</v>
      </c>
      <c r="B2" t="s">
        <v>6</v>
      </c>
    </row>
    <row r="3" spans="1:12" x14ac:dyDescent="0.3">
      <c r="A3" t="s">
        <v>3</v>
      </c>
      <c r="B3" t="s">
        <v>7</v>
      </c>
    </row>
    <row r="4" spans="1:12" x14ac:dyDescent="0.3">
      <c r="A4" t="s">
        <v>4</v>
      </c>
      <c r="B4" t="s">
        <v>8</v>
      </c>
    </row>
    <row r="5" spans="1:12" x14ac:dyDescent="0.3">
      <c r="A5" t="s">
        <v>5</v>
      </c>
      <c r="B5" t="s">
        <v>9</v>
      </c>
      <c r="J5" s="10"/>
      <c r="K5" s="10"/>
      <c r="L5" s="10"/>
    </row>
    <row r="6" spans="1:12" x14ac:dyDescent="0.3">
      <c r="I6"/>
      <c r="J6" s="10"/>
      <c r="K6" s="10"/>
      <c r="L6" s="10"/>
    </row>
    <row r="7" spans="1:12" x14ac:dyDescent="0.3">
      <c r="I7"/>
      <c r="J7" s="10"/>
      <c r="K7" s="10"/>
      <c r="L7" s="10"/>
    </row>
    <row r="8" spans="1:12" ht="23.4" x14ac:dyDescent="0.45">
      <c r="A8" t="s">
        <v>31</v>
      </c>
      <c r="E8" s="11"/>
      <c r="F8" s="12" t="s">
        <v>22</v>
      </c>
      <c r="G8" s="12" t="s">
        <v>23</v>
      </c>
      <c r="H8" s="12" t="s">
        <v>24</v>
      </c>
      <c r="I8"/>
      <c r="J8" s="10"/>
      <c r="K8" s="10"/>
      <c r="L8" s="10"/>
    </row>
    <row r="9" spans="1:12" ht="23.4" x14ac:dyDescent="0.45">
      <c r="A9" t="s">
        <v>32</v>
      </c>
      <c r="E9" s="11"/>
      <c r="F9" s="11"/>
      <c r="G9" s="11"/>
      <c r="H9" s="11"/>
      <c r="I9"/>
      <c r="J9" s="10"/>
      <c r="K9" s="10"/>
      <c r="L9" s="10"/>
    </row>
    <row r="10" spans="1:12" ht="23.4" x14ac:dyDescent="0.45">
      <c r="A10" t="s">
        <v>33</v>
      </c>
      <c r="E10" s="11" t="s">
        <v>53</v>
      </c>
      <c r="F10" s="13" t="s">
        <v>21</v>
      </c>
      <c r="G10" s="14" t="s">
        <v>21</v>
      </c>
      <c r="H10" s="15" t="s">
        <v>21</v>
      </c>
      <c r="I10"/>
      <c r="J10" s="10"/>
      <c r="K10" s="10"/>
      <c r="L10" s="10"/>
    </row>
    <row r="11" spans="1:12" ht="23.4" x14ac:dyDescent="0.45">
      <c r="A11" t="s">
        <v>34</v>
      </c>
      <c r="E11" s="11" t="s">
        <v>55</v>
      </c>
      <c r="F11" s="13" t="s">
        <v>46</v>
      </c>
      <c r="G11" s="14" t="s">
        <v>54</v>
      </c>
      <c r="H11" s="15" t="s">
        <v>46</v>
      </c>
      <c r="I11"/>
    </row>
    <row r="12" spans="1:12" ht="23.4" x14ac:dyDescent="0.45">
      <c r="A12" t="s">
        <v>35</v>
      </c>
      <c r="E12" s="11" t="s">
        <v>8</v>
      </c>
      <c r="F12" s="13" t="s">
        <v>25</v>
      </c>
      <c r="G12" s="14" t="s">
        <v>25</v>
      </c>
      <c r="H12" s="15" t="s">
        <v>25</v>
      </c>
      <c r="I12"/>
    </row>
    <row r="13" spans="1:12" ht="23.4" x14ac:dyDescent="0.45">
      <c r="A13" t="s">
        <v>36</v>
      </c>
      <c r="E13" s="11" t="s">
        <v>9</v>
      </c>
      <c r="F13" s="13" t="s">
        <v>47</v>
      </c>
      <c r="G13" s="14" t="s">
        <v>47</v>
      </c>
      <c r="H13" s="15" t="s">
        <v>47</v>
      </c>
      <c r="I13"/>
      <c r="J13" s="10"/>
      <c r="K13" s="10"/>
      <c r="L13" s="10"/>
    </row>
    <row r="14" spans="1:12" ht="23.4" x14ac:dyDescent="0.45">
      <c r="A14" t="s">
        <v>37</v>
      </c>
      <c r="E14" s="11"/>
      <c r="F14" s="11"/>
      <c r="G14" s="11"/>
      <c r="H14" s="11"/>
      <c r="I14"/>
      <c r="J14" s="10"/>
      <c r="K14" s="10"/>
      <c r="L14" s="10"/>
    </row>
    <row r="15" spans="1:12" x14ac:dyDescent="0.3">
      <c r="A15" t="s">
        <v>38</v>
      </c>
      <c r="J15" s="10"/>
      <c r="K15" s="10"/>
      <c r="L15" s="10"/>
    </row>
    <row r="16" spans="1:12" x14ac:dyDescent="0.3">
      <c r="J16" s="10"/>
      <c r="K16" s="10"/>
      <c r="L16" s="10"/>
    </row>
    <row r="17" spans="10:12" x14ac:dyDescent="0.3">
      <c r="J17" s="10"/>
      <c r="K17" s="10"/>
      <c r="L17" s="1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L201"/>
  <sheetViews>
    <sheetView workbookViewId="0">
      <selection activeCell="E1" sqref="E1:F1048576"/>
    </sheetView>
  </sheetViews>
  <sheetFormatPr defaultColWidth="11.5546875" defaultRowHeight="14.4" x14ac:dyDescent="0.3"/>
  <cols>
    <col min="1" max="1" width="17.88671875" style="3" bestFit="1" customWidth="1"/>
    <col min="2" max="2" width="8.77734375" style="3" bestFit="1" customWidth="1"/>
    <col min="3" max="3" width="10.44140625" style="3" bestFit="1" customWidth="1"/>
    <col min="4" max="4" width="14.77734375" style="3" bestFit="1" customWidth="1"/>
    <col min="5" max="5" width="14.77734375" style="23" hidden="1" customWidth="1"/>
    <col min="6" max="6" width="31.77734375" style="3" hidden="1" customWidth="1"/>
    <col min="7" max="7" width="37.44140625" style="3" customWidth="1"/>
    <col min="8" max="8" width="14.109375" style="3" hidden="1" customWidth="1"/>
    <col min="9" max="9" width="21.77734375" style="3" hidden="1" customWidth="1"/>
    <col min="10" max="10" width="0" style="3" hidden="1" customWidth="1"/>
    <col min="11" max="11" width="109.21875" style="3" bestFit="1" customWidth="1"/>
    <col min="12" max="12" width="10.88671875" style="3"/>
  </cols>
  <sheetData>
    <row r="1" spans="1:12" s="4" customFormat="1" x14ac:dyDescent="0.3">
      <c r="A1" s="5" t="s">
        <v>26</v>
      </c>
      <c r="B1" s="5" t="s">
        <v>28</v>
      </c>
      <c r="C1" s="5" t="s">
        <v>29</v>
      </c>
      <c r="D1" s="5" t="s">
        <v>30</v>
      </c>
      <c r="E1" s="22" t="s">
        <v>27</v>
      </c>
      <c r="F1" s="5" t="s">
        <v>48</v>
      </c>
      <c r="G1" s="5" t="s">
        <v>49</v>
      </c>
      <c r="H1" s="5" t="s">
        <v>51</v>
      </c>
      <c r="I1" s="5" t="s">
        <v>50</v>
      </c>
      <c r="J1" s="5"/>
      <c r="K1" s="5" t="s">
        <v>52</v>
      </c>
      <c r="L1" s="5"/>
    </row>
    <row r="2" spans="1:12" x14ac:dyDescent="0.3">
      <c r="A2" s="3" t="str">
        <f>DataEntry!R2</f>
        <v>A-BGH-1696QB*003</v>
      </c>
      <c r="B2" s="3">
        <f>DataEntry!B2</f>
        <v>47.658183211460702</v>
      </c>
      <c r="C2" s="3">
        <f>DataEntry!C2</f>
        <v>16.667774040251899</v>
      </c>
      <c r="D2" s="3" t="str">
        <f>CONCATENATE(DataEntry!T2,", ",DataEntry!S2)</f>
        <v>Flag, Red</v>
      </c>
      <c r="E2" s="23" t="str">
        <f>CONCATENATE(DataEntry!F2,"/",DataEntry!N2)</f>
        <v>*003/</v>
      </c>
      <c r="F2" s="3" t="str">
        <f t="shared" ref="F2:F33" si="0">"&lt;wpt lat="&amp;CHAR(34)&amp;B2&amp;CHAR(34)&amp;" lon="&amp;CHAR(34)&amp;C2&amp;CHAR(34)&amp;"&gt;"</f>
        <v>&lt;wpt lat="47.6581832114607" lon="16.6677740402519"&gt;</v>
      </c>
      <c r="G2" s="3" t="str">
        <f t="shared" ref="G2:G33" si="1">"&lt;name&gt;"&amp;A2&amp;"&lt;/name&gt;"</f>
        <v>&lt;name&gt;A-BGH-1696QB*003&lt;/name&gt;</v>
      </c>
      <c r="H2" s="3" t="str">
        <f t="shared" ref="H2:H33" si="2">"&lt;cmt&gt;"&amp;E2&amp;"&lt;/cmt&gt;"</f>
        <v>&lt;cmt&gt;*003/&lt;/cmt&gt;</v>
      </c>
      <c r="I2" s="3" t="str">
        <f t="shared" ref="I2:I33" si="3">"&lt;sym&gt;"&amp;D2&amp;"&lt;/sym&gt;"</f>
        <v>&lt;sym&gt;Flag, Red&lt;/sym&gt;</v>
      </c>
      <c r="K2" s="3" t="str">
        <f>F2&amp;G2&amp;H2&amp;I2&amp;"&lt;/wpt&gt;"</f>
        <v>&lt;wpt lat="47.6581832114607" lon="16.6677740402519"&gt;&lt;name&gt;A-BGH-1696QB*003&lt;/name&gt;&lt;cmt&gt;*003/&lt;/cmt&gt;&lt;sym&gt;Flag, Red&lt;/sym&gt;&lt;/wpt&gt;</v>
      </c>
    </row>
    <row r="3" spans="1:12" x14ac:dyDescent="0.3">
      <c r="A3" s="3" t="str">
        <f>DataEntry!R3</f>
        <v>D-BOZ-1126*004</v>
      </c>
      <c r="B3" s="3">
        <f>DataEntry!B3</f>
        <v>47.6989931892603</v>
      </c>
      <c r="C3" s="3">
        <f>DataEntry!C3</f>
        <v>15.9215974900871</v>
      </c>
      <c r="D3" s="3" t="str">
        <f>CONCATENATE(DataEntry!T3,", ",DataEntry!S3)</f>
        <v>Triangle, Blue</v>
      </c>
      <c r="E3" s="23" t="str">
        <f>CONCATENATE(DataEntry!F3,"/",DataEntry!N3)</f>
        <v>*004/</v>
      </c>
      <c r="F3" s="3" t="str">
        <f t="shared" si="0"/>
        <v>&lt;wpt lat="47.6989931892603" lon="15.9215974900871"&gt;</v>
      </c>
      <c r="G3" s="3" t="str">
        <f t="shared" si="1"/>
        <v>&lt;name&gt;D-BOZ-1126*004&lt;/name&gt;</v>
      </c>
      <c r="H3" s="3" t="str">
        <f t="shared" si="2"/>
        <v>&lt;cmt&gt;*004/&lt;/cmt&gt;</v>
      </c>
      <c r="I3" s="3" t="str">
        <f t="shared" si="3"/>
        <v>&lt;sym&gt;Triangle, Blue&lt;/sym&gt;</v>
      </c>
      <c r="K3" s="3" t="str">
        <f t="shared" ref="K3:K66" si="4">F3&amp;G3&amp;H3&amp;I3&amp;"&lt;/wpt&gt;"</f>
        <v>&lt;wpt lat="47.6989931892603" lon="15.9215974900871"&gt;&lt;name&gt;D-BOZ-1126*004&lt;/name&gt;&lt;cmt&gt;*004/&lt;/cmt&gt;&lt;sym&gt;Triangle, Blue&lt;/sym&gt;&lt;/wpt&gt;</v>
      </c>
    </row>
    <row r="4" spans="1:12" x14ac:dyDescent="0.3">
      <c r="A4" s="3" t="str">
        <f>DataEntry!R4</f>
        <v>T-DHZ-1590/C1&gt;12-14*005</v>
      </c>
      <c r="B4" s="3">
        <f>DataEntry!B4</f>
        <v>47.7356425579637</v>
      </c>
      <c r="C4" s="3">
        <f>DataEntry!C4</f>
        <v>16.224506059661501</v>
      </c>
      <c r="D4" s="3" t="str">
        <f>CONCATENATE(DataEntry!T4,", ",DataEntry!S4)</f>
        <v>Rectangle, Blue</v>
      </c>
      <c r="E4" s="23" t="str">
        <f>CONCATENATE(DataEntry!F4,"/",DataEntry!N4)</f>
        <v>*005/</v>
      </c>
      <c r="F4" s="3" t="str">
        <f t="shared" si="0"/>
        <v>&lt;wpt lat="47.7356425579637" lon="16.2245060596615"&gt;</v>
      </c>
      <c r="G4" s="3" t="str">
        <f t="shared" si="1"/>
        <v>&lt;name&gt;T-DHZ-1590/C1&gt;12-14*005&lt;/name&gt;</v>
      </c>
      <c r="H4" s="3" t="str">
        <f t="shared" si="2"/>
        <v>&lt;cmt&gt;*005/&lt;/cmt&gt;</v>
      </c>
      <c r="I4" s="3" t="str">
        <f t="shared" si="3"/>
        <v>&lt;sym&gt;Rectangle, Blue&lt;/sym&gt;</v>
      </c>
      <c r="K4" s="3" t="str">
        <f t="shared" si="4"/>
        <v>&lt;wpt lat="47.7356425579637" lon="16.2245060596615"&gt;&lt;name&gt;T-DHZ-1590/C1&gt;12-14*005&lt;/name&gt;&lt;cmt&gt;*005/&lt;/cmt&gt;&lt;sym&gt;Rectangle, Blue&lt;/sym&gt;&lt;/wpt&gt;</v>
      </c>
    </row>
    <row r="5" spans="1:12" x14ac:dyDescent="0.3">
      <c r="A5" s="3" t="str">
        <f>DataEntry!R5</f>
        <v>A-FGA-1528QB</v>
      </c>
      <c r="B5" s="3">
        <f>DataEntry!B5</f>
        <v>47.735738698393099</v>
      </c>
      <c r="C5" s="3">
        <f>DataEntry!C5</f>
        <v>15.7932791858911</v>
      </c>
      <c r="D5" s="3" t="str">
        <f>CONCATENATE(DataEntry!T5,", ",DataEntry!S5)</f>
        <v>Flag, Blue</v>
      </c>
      <c r="E5" s="23" t="str">
        <f>CONCATENATE(DataEntry!F5,"/",DataEntry!N5)</f>
        <v>/</v>
      </c>
      <c r="F5" s="3" t="str">
        <f t="shared" si="0"/>
        <v>&lt;wpt lat="47.7357386983931" lon="15.7932791858911"&gt;</v>
      </c>
      <c r="G5" s="3" t="str">
        <f t="shared" si="1"/>
        <v>&lt;name&gt;A-FGA-1528QB&lt;/name&gt;</v>
      </c>
      <c r="H5" s="3" t="str">
        <f t="shared" si="2"/>
        <v>&lt;cmt&gt;/&lt;/cmt&gt;</v>
      </c>
      <c r="I5" s="3" t="str">
        <f t="shared" si="3"/>
        <v>&lt;sym&gt;Flag, Blue&lt;/sym&gt;</v>
      </c>
      <c r="K5" s="3" t="str">
        <f t="shared" si="4"/>
        <v>&lt;wpt lat="47.7357386983931" lon="15.7932791858911"&gt;&lt;name&gt;A-FGA-1528QB&lt;/name&gt;&lt;cmt&gt;/&lt;/cmt&gt;&lt;sym&gt;Flag, Blue&lt;/sym&gt;&lt;/wpt&gt;</v>
      </c>
    </row>
    <row r="6" spans="1:12" x14ac:dyDescent="0.3">
      <c r="A6" s="3" t="str">
        <f>DataEntry!R6</f>
        <v>D-FLA-494B</v>
      </c>
      <c r="B6" s="3">
        <f>DataEntry!B6</f>
        <v>47.738534901291104</v>
      </c>
      <c r="C6" s="3">
        <f>DataEntry!C6</f>
        <v>16.111859399825299</v>
      </c>
      <c r="D6" s="3" t="str">
        <f>CONCATENATE(DataEntry!T6,", ",DataEntry!S6)</f>
        <v>Triangle, Green</v>
      </c>
      <c r="E6" s="23" t="str">
        <f>CONCATENATE(DataEntry!F6,"/",DataEntry!N6)</f>
        <v>/</v>
      </c>
      <c r="F6" s="3" t="str">
        <f t="shared" si="0"/>
        <v>&lt;wpt lat="47.7385349012911" lon="16.1118593998253"&gt;</v>
      </c>
      <c r="G6" s="3" t="str">
        <f t="shared" si="1"/>
        <v>&lt;name&gt;D-FLA-494B&lt;/name&gt;</v>
      </c>
      <c r="H6" s="3" t="str">
        <f t="shared" si="2"/>
        <v>&lt;cmt&gt;/&lt;/cmt&gt;</v>
      </c>
      <c r="I6" s="3" t="str">
        <f t="shared" si="3"/>
        <v>&lt;sym&gt;Triangle, Green&lt;/sym&gt;</v>
      </c>
      <c r="K6" s="3" t="str">
        <f t="shared" si="4"/>
        <v>&lt;wpt lat="47.7385349012911" lon="16.1118593998253"&gt;&lt;name&gt;D-FLA-494B&lt;/name&gt;&lt;cmt&gt;/&lt;/cmt&gt;&lt;sym&gt;Triangle, Green&lt;/sym&gt;&lt;/wpt&gt;</v>
      </c>
    </row>
    <row r="7" spans="1:12" x14ac:dyDescent="0.3">
      <c r="A7" s="3" t="str">
        <f>DataEntry!R7</f>
        <v>T-GBA-301&gt;-</v>
      </c>
      <c r="B7" s="3">
        <f>DataEntry!B7</f>
        <v>47.756827818229702</v>
      </c>
      <c r="C7" s="3">
        <f>DataEntry!C7</f>
        <v>16.621226398274299</v>
      </c>
      <c r="D7" s="3" t="str">
        <f>CONCATENATE(DataEntry!T7,", ",DataEntry!S7)</f>
        <v>Rectangle, Green</v>
      </c>
      <c r="E7" s="23" t="str">
        <f>CONCATENATE(DataEntry!F7,"/",DataEntry!N7)</f>
        <v>/</v>
      </c>
      <c r="F7" s="3" t="str">
        <f t="shared" si="0"/>
        <v>&lt;wpt lat="47.7568278182297" lon="16.6212263982743"&gt;</v>
      </c>
      <c r="G7" s="3" t="str">
        <f t="shared" si="1"/>
        <v>&lt;name&gt;T-GBA-301&gt;-&lt;/name&gt;</v>
      </c>
      <c r="H7" s="3" t="str">
        <f t="shared" si="2"/>
        <v>&lt;cmt&gt;/&lt;/cmt&gt;</v>
      </c>
      <c r="I7" s="3" t="str">
        <f t="shared" si="3"/>
        <v>&lt;sym&gt;Rectangle, Green&lt;/sym&gt;</v>
      </c>
      <c r="K7" s="3" t="str">
        <f t="shared" si="4"/>
        <v>&lt;wpt lat="47.7568278182297" lon="16.6212263982743"&gt;&lt;name&gt;T-GBA-301&gt;-&lt;/name&gt;&lt;cmt&gt;/&lt;/cmt&gt;&lt;sym&gt;Rectangle, Green&lt;/sym&gt;&lt;/wpt&gt;</v>
      </c>
    </row>
    <row r="8" spans="1:12" x14ac:dyDescent="0.3">
      <c r="A8" s="3" t="str">
        <f>DataEntry!R8</f>
        <v>A-GLZ-748/C2</v>
      </c>
      <c r="B8" s="3">
        <f>DataEntry!B8</f>
        <v>47.790285777300497</v>
      </c>
      <c r="C8" s="3">
        <f>DataEntry!C8</f>
        <v>15.9107207134366</v>
      </c>
      <c r="D8" s="3" t="str">
        <f>CONCATENATE(DataEntry!T8,", ",DataEntry!S8)</f>
        <v>Flag, Green</v>
      </c>
      <c r="E8" s="23" t="str">
        <f>CONCATENATE(DataEntry!F8,"/",DataEntry!N8)</f>
        <v>/</v>
      </c>
      <c r="F8" s="3" t="str">
        <f t="shared" si="0"/>
        <v>&lt;wpt lat="47.7902857773005" lon="15.9107207134366"&gt;</v>
      </c>
      <c r="G8" s="3" t="str">
        <f t="shared" si="1"/>
        <v>&lt;name&gt;A-GLZ-748/C2&lt;/name&gt;</v>
      </c>
      <c r="H8" s="3" t="str">
        <f t="shared" si="2"/>
        <v>&lt;cmt&gt;/&lt;/cmt&gt;</v>
      </c>
      <c r="I8" s="3" t="str">
        <f t="shared" si="3"/>
        <v>&lt;sym&gt;Flag, Green&lt;/sym&gt;</v>
      </c>
      <c r="K8" s="3" t="str">
        <f t="shared" si="4"/>
        <v>&lt;wpt lat="47.7902857773005" lon="15.9107207134366"&gt;&lt;name&gt;A-GLZ-748/C2&lt;/name&gt;&lt;cmt&gt;/&lt;/cmt&gt;&lt;sym&gt;Flag, Green&lt;/sym&gt;&lt;/wpt&gt;</v>
      </c>
    </row>
    <row r="9" spans="1:12" x14ac:dyDescent="0.3">
      <c r="A9" s="3" t="str">
        <f>DataEntry!R9</f>
        <v>D-GMA-1201</v>
      </c>
      <c r="B9" s="3">
        <f>DataEntry!B9</f>
        <v>47.791241900995303</v>
      </c>
      <c r="C9" s="3">
        <f>DataEntry!C9</f>
        <v>16.211645035073101</v>
      </c>
      <c r="D9" s="3" t="str">
        <f>CONCATENATE(DataEntry!T9,", ",DataEntry!S9)</f>
        <v>Triangle, Blue</v>
      </c>
      <c r="E9" s="23" t="str">
        <f>CONCATENATE(DataEntry!F9,"/",DataEntry!N9)</f>
        <v>/</v>
      </c>
      <c r="F9" s="3" t="str">
        <f t="shared" si="0"/>
        <v>&lt;wpt lat="47.7912419009953" lon="16.2116450350731"&gt;</v>
      </c>
      <c r="G9" s="3" t="str">
        <f t="shared" si="1"/>
        <v>&lt;name&gt;D-GMA-1201&lt;/name&gt;</v>
      </c>
      <c r="H9" s="3" t="str">
        <f t="shared" si="2"/>
        <v>&lt;cmt&gt;/&lt;/cmt&gt;</v>
      </c>
      <c r="I9" s="3" t="str">
        <f t="shared" si="3"/>
        <v>&lt;sym&gt;Triangle, Blue&lt;/sym&gt;</v>
      </c>
      <c r="K9" s="3" t="str">
        <f t="shared" si="4"/>
        <v>&lt;wpt lat="47.7912419009953" lon="16.2116450350731"&gt;&lt;name&gt;D-GMA-1201&lt;/name&gt;&lt;cmt&gt;/&lt;/cmt&gt;&lt;sym&gt;Triangle, Blue&lt;/sym&gt;&lt;/wpt&gt;</v>
      </c>
    </row>
    <row r="10" spans="1:12" x14ac:dyDescent="0.3">
      <c r="A10" s="3" t="str">
        <f>DataEntry!R10</f>
        <v>T-GPZ-1043&gt;-</v>
      </c>
      <c r="B10" s="3">
        <f>DataEntry!B10</f>
        <v>47.8061847388744</v>
      </c>
      <c r="C10" s="3">
        <f>DataEntry!C10</f>
        <v>16.239232644438701</v>
      </c>
      <c r="D10" s="3" t="str">
        <f>CONCATENATE(DataEntry!T10,", ",DataEntry!S10)</f>
        <v>Rectangle, Blue</v>
      </c>
      <c r="E10" s="23" t="str">
        <f>CONCATENATE(DataEntry!F10,"/",DataEntry!N10)</f>
        <v>/</v>
      </c>
      <c r="F10" s="3" t="str">
        <f t="shared" si="0"/>
        <v>&lt;wpt lat="47.8061847388744" lon="16.2392326444387"&gt;</v>
      </c>
      <c r="G10" s="3" t="str">
        <f t="shared" si="1"/>
        <v>&lt;name&gt;T-GPZ-1043&gt;-&lt;/name&gt;</v>
      </c>
      <c r="H10" s="3" t="str">
        <f t="shared" si="2"/>
        <v>&lt;cmt&gt;/&lt;/cmt&gt;</v>
      </c>
      <c r="I10" s="3" t="str">
        <f t="shared" si="3"/>
        <v>&lt;sym&gt;Rectangle, Blue&lt;/sym&gt;</v>
      </c>
      <c r="K10" s="3" t="str">
        <f t="shared" si="4"/>
        <v>&lt;wpt lat="47.8061847388744" lon="16.2392326444387"&gt;&lt;name&gt;T-GPZ-1043&gt;-&lt;/name&gt;&lt;cmt&gt;/&lt;/cmt&gt;&lt;sym&gt;Rectangle, Blue&lt;/sym&gt;&lt;/wpt&gt;</v>
      </c>
    </row>
    <row r="11" spans="1:12" x14ac:dyDescent="0.3">
      <c r="A11" s="3" t="str">
        <f>DataEntry!R11</f>
        <v>A-GTZ-939</v>
      </c>
      <c r="B11" s="3">
        <f>DataEntry!B11</f>
        <v>47.824018243700202</v>
      </c>
      <c r="C11" s="3">
        <f>DataEntry!C11</f>
        <v>16.2505272589623</v>
      </c>
      <c r="D11" s="3" t="str">
        <f>CONCATENATE(DataEntry!T11,", ",DataEntry!S11)</f>
        <v>Flag, Green</v>
      </c>
      <c r="E11" s="23" t="str">
        <f>CONCATENATE(DataEntry!F11,"/",DataEntry!N11)</f>
        <v>/</v>
      </c>
      <c r="F11" s="3" t="str">
        <f t="shared" si="0"/>
        <v>&lt;wpt lat="47.8240182437002" lon="16.2505272589623"&gt;</v>
      </c>
      <c r="G11" s="3" t="str">
        <f t="shared" si="1"/>
        <v>&lt;name&gt;A-GTZ-939&lt;/name&gt;</v>
      </c>
      <c r="H11" s="3" t="str">
        <f t="shared" si="2"/>
        <v>&lt;cmt&gt;/&lt;/cmt&gt;</v>
      </c>
      <c r="I11" s="3" t="str">
        <f t="shared" si="3"/>
        <v>&lt;sym&gt;Flag, Green&lt;/sym&gt;</v>
      </c>
      <c r="K11" s="3" t="str">
        <f t="shared" si="4"/>
        <v>&lt;wpt lat="47.8240182437002" lon="16.2505272589623"&gt;&lt;name&gt;A-GTZ-939&lt;/name&gt;&lt;cmt&gt;/&lt;/cmt&gt;&lt;sym&gt;Flag, Green&lt;/sym&gt;&lt;/wpt&gt;</v>
      </c>
    </row>
    <row r="12" spans="1:12" x14ac:dyDescent="0.3">
      <c r="A12" s="3" t="str">
        <f>DataEntry!R12</f>
        <v>D-HBA-1125/C3</v>
      </c>
      <c r="B12" s="3">
        <f>DataEntry!B12</f>
        <v>47.825870644301098</v>
      </c>
      <c r="C12" s="3">
        <f>DataEntry!C12</f>
        <v>16.2518732249736</v>
      </c>
      <c r="D12" s="3" t="str">
        <f>CONCATENATE(DataEntry!T12,", ",DataEntry!S12)</f>
        <v>Triangle, Blue</v>
      </c>
      <c r="E12" s="23" t="str">
        <f>CONCATENATE(DataEntry!F12,"/",DataEntry!N12)</f>
        <v>/</v>
      </c>
      <c r="F12" s="3" t="str">
        <f t="shared" si="0"/>
        <v>&lt;wpt lat="47.8258706443011" lon="16.2518732249736"&gt;</v>
      </c>
      <c r="G12" s="3" t="str">
        <f t="shared" si="1"/>
        <v>&lt;name&gt;D-HBA-1125/C3&lt;/name&gt;</v>
      </c>
      <c r="H12" s="3" t="str">
        <f t="shared" si="2"/>
        <v>&lt;cmt&gt;/&lt;/cmt&gt;</v>
      </c>
      <c r="I12" s="3" t="str">
        <f t="shared" si="3"/>
        <v>&lt;sym&gt;Triangle, Blue&lt;/sym&gt;</v>
      </c>
      <c r="K12" s="3" t="str">
        <f t="shared" si="4"/>
        <v>&lt;wpt lat="47.8258706443011" lon="16.2518732249736"&gt;&lt;name&gt;D-HBA-1125/C3&lt;/name&gt;&lt;cmt&gt;/&lt;/cmt&gt;&lt;sym&gt;Triangle, Blue&lt;/sym&gt;&lt;/wpt&gt;</v>
      </c>
    </row>
    <row r="13" spans="1:12" x14ac:dyDescent="0.3">
      <c r="A13" s="3" t="str">
        <f>DataEntry!R13</f>
        <v>T-HBH-1507/C1&gt;-</v>
      </c>
      <c r="B13" s="3">
        <f>DataEntry!B13</f>
        <v>47.832970619201603</v>
      </c>
      <c r="C13" s="3">
        <f>DataEntry!C13</f>
        <v>16.182174682617099</v>
      </c>
      <c r="D13" s="3" t="str">
        <f>CONCATENATE(DataEntry!T13,", ",DataEntry!S13)</f>
        <v>Rectangle, Blue</v>
      </c>
      <c r="E13" s="23" t="str">
        <f>CONCATENATE(DataEntry!F13,"/",DataEntry!N13)</f>
        <v>/Entry Fee</v>
      </c>
      <c r="F13" s="3" t="str">
        <f t="shared" si="0"/>
        <v>&lt;wpt lat="47.8329706192016" lon="16.1821746826171"&gt;</v>
      </c>
      <c r="G13" s="3" t="str">
        <f t="shared" si="1"/>
        <v>&lt;name&gt;T-HBH-1507/C1&gt;-&lt;/name&gt;</v>
      </c>
      <c r="H13" s="3" t="str">
        <f t="shared" si="2"/>
        <v>&lt;cmt&gt;/Entry Fee&lt;/cmt&gt;</v>
      </c>
      <c r="I13" s="3" t="str">
        <f t="shared" si="3"/>
        <v>&lt;sym&gt;Rectangle, Blue&lt;/sym&gt;</v>
      </c>
      <c r="K13" s="3" t="str">
        <f t="shared" si="4"/>
        <v>&lt;wpt lat="47.8329706192016" lon="16.1821746826171"&gt;&lt;name&gt;T-HBH-1507/C1&gt;-&lt;/name&gt;&lt;cmt&gt;/Entry Fee&lt;/cmt&gt;&lt;sym&gt;Rectangle, Blue&lt;/sym&gt;&lt;/wpt&gt;</v>
      </c>
    </row>
    <row r="14" spans="1:12" x14ac:dyDescent="0.3">
      <c r="A14" s="3" t="str">
        <f>DataEntry!R14</f>
        <v>A-HCA-783</v>
      </c>
      <c r="B14" s="3">
        <f>DataEntry!B14</f>
        <v>47.860340801998902</v>
      </c>
      <c r="C14" s="3">
        <f>DataEntry!C14</f>
        <v>16.826603226363599</v>
      </c>
      <c r="D14" s="3" t="str">
        <f>CONCATENATE(DataEntry!T14,", ",DataEntry!S14)</f>
        <v>Flag, Green</v>
      </c>
      <c r="E14" s="23" t="str">
        <f>CONCATENATE(DataEntry!F14,"/",DataEntry!N14)</f>
        <v>/</v>
      </c>
      <c r="F14" s="3" t="str">
        <f t="shared" si="0"/>
        <v>&lt;wpt lat="47.8603408019989" lon="16.8266032263636"&gt;</v>
      </c>
      <c r="G14" s="3" t="str">
        <f t="shared" si="1"/>
        <v>&lt;name&gt;A-HCA-783&lt;/name&gt;</v>
      </c>
      <c r="H14" s="3" t="str">
        <f t="shared" si="2"/>
        <v>&lt;cmt&gt;/&lt;/cmt&gt;</v>
      </c>
      <c r="I14" s="3" t="str">
        <f t="shared" si="3"/>
        <v>&lt;sym&gt;Flag, Green&lt;/sym&gt;</v>
      </c>
      <c r="K14" s="3" t="str">
        <f t="shared" si="4"/>
        <v>&lt;wpt lat="47.8603408019989" lon="16.8266032263636"&gt;&lt;name&gt;A-HCA-783&lt;/name&gt;&lt;cmt&gt;/&lt;/cmt&gt;&lt;sym&gt;Flag, Green&lt;/sym&gt;&lt;/wpt&gt;</v>
      </c>
    </row>
    <row r="15" spans="1:12" x14ac:dyDescent="0.3">
      <c r="A15" s="3" t="str">
        <f>DataEntry!R15</f>
        <v>D-HGA-371</v>
      </c>
      <c r="B15" s="3">
        <f>DataEntry!B15</f>
        <v>47.860445659607599</v>
      </c>
      <c r="C15" s="3">
        <f>DataEntry!C15</f>
        <v>16.247897269204199</v>
      </c>
      <c r="D15" s="3" t="str">
        <f>CONCATENATE(DataEntry!T15,", ",DataEntry!S15)</f>
        <v>Triangle, Green</v>
      </c>
      <c r="E15" s="23" t="str">
        <f>CONCATENATE(DataEntry!F15,"/",DataEntry!N15)</f>
        <v>/</v>
      </c>
      <c r="F15" s="3" t="str">
        <f t="shared" si="0"/>
        <v>&lt;wpt lat="47.8604456596076" lon="16.2478972692042"&gt;</v>
      </c>
      <c r="G15" s="3" t="str">
        <f t="shared" si="1"/>
        <v>&lt;name&gt;D-HGA-371&lt;/name&gt;</v>
      </c>
      <c r="H15" s="3" t="str">
        <f t="shared" si="2"/>
        <v>&lt;cmt&gt;/&lt;/cmt&gt;</v>
      </c>
      <c r="I15" s="3" t="str">
        <f t="shared" si="3"/>
        <v>&lt;sym&gt;Triangle, Green&lt;/sym&gt;</v>
      </c>
      <c r="K15" s="3" t="str">
        <f t="shared" si="4"/>
        <v>&lt;wpt lat="47.8604456596076" lon="16.2478972692042"&gt;&lt;name&gt;D-HGA-371&lt;/name&gt;&lt;cmt&gt;/&lt;/cmt&gt;&lt;sym&gt;Triangle, Green&lt;/sym&gt;&lt;/wpt&gt;</v>
      </c>
    </row>
    <row r="16" spans="1:12" x14ac:dyDescent="0.3">
      <c r="A16" s="3" t="str">
        <f>DataEntry!R16</f>
        <v>T-HTA-251/C2&gt;-</v>
      </c>
      <c r="B16" s="3">
        <f>DataEntry!B16</f>
        <v>47.865420570597003</v>
      </c>
      <c r="C16" s="3">
        <f>DataEntry!C16</f>
        <v>16.384241664782099</v>
      </c>
      <c r="D16" s="3" t="str">
        <f>CONCATENATE(DataEntry!T16,", ",DataEntry!S16)</f>
        <v>Rectangle, Green</v>
      </c>
      <c r="E16" s="23" t="str">
        <f>CONCATENATE(DataEntry!F16,"/",DataEntry!N16)</f>
        <v>/</v>
      </c>
      <c r="F16" s="3" t="str">
        <f t="shared" si="0"/>
        <v>&lt;wpt lat="47.865420570597" lon="16.3842416647821"&gt;</v>
      </c>
      <c r="G16" s="3" t="str">
        <f t="shared" si="1"/>
        <v>&lt;name&gt;T-HTA-251/C2&gt;-&lt;/name&gt;</v>
      </c>
      <c r="H16" s="3" t="str">
        <f t="shared" si="2"/>
        <v>&lt;cmt&gt;/&lt;/cmt&gt;</v>
      </c>
      <c r="I16" s="3" t="str">
        <f t="shared" si="3"/>
        <v>&lt;sym&gt;Rectangle, Green&lt;/sym&gt;</v>
      </c>
      <c r="K16" s="3" t="str">
        <f t="shared" si="4"/>
        <v>&lt;wpt lat="47.865420570597" lon="16.3842416647821"&gt;&lt;name&gt;T-HTA-251/C2&gt;-&lt;/name&gt;&lt;cmt&gt;/&lt;/cmt&gt;&lt;sym&gt;Rectangle, Green&lt;/sym&gt;&lt;/wpt&gt;</v>
      </c>
    </row>
    <row r="17" spans="1:11" x14ac:dyDescent="0.3">
      <c r="A17" s="3" t="str">
        <f>DataEntry!R17</f>
        <v>A-HWA-1777</v>
      </c>
      <c r="B17" s="3">
        <f>DataEntry!B17</f>
        <v>47.881828313693397</v>
      </c>
      <c r="C17" s="3">
        <f>DataEntry!C17</f>
        <v>16.355233658105099</v>
      </c>
      <c r="D17" s="3" t="str">
        <f>CONCATENATE(DataEntry!T17,", ",DataEntry!S17)</f>
        <v>Flag, Red</v>
      </c>
      <c r="E17" s="23" t="str">
        <f>CONCATENATE(DataEntry!F17,"/",DataEntry!N17)</f>
        <v>/</v>
      </c>
      <c r="F17" s="3" t="str">
        <f t="shared" si="0"/>
        <v>&lt;wpt lat="47.8818283136934" lon="16.3552336581051"&gt;</v>
      </c>
      <c r="G17" s="3" t="str">
        <f t="shared" si="1"/>
        <v>&lt;name&gt;A-HWA-1777&lt;/name&gt;</v>
      </c>
      <c r="H17" s="3" t="str">
        <f t="shared" si="2"/>
        <v>&lt;cmt&gt;/&lt;/cmt&gt;</v>
      </c>
      <c r="I17" s="3" t="str">
        <f t="shared" si="3"/>
        <v>&lt;sym&gt;Flag, Red&lt;/sym&gt;</v>
      </c>
      <c r="K17" s="3" t="str">
        <f t="shared" si="4"/>
        <v>&lt;wpt lat="47.8818283136934" lon="16.3552336581051"&gt;&lt;name&gt;A-HWA-1777&lt;/name&gt;&lt;cmt&gt;/&lt;/cmt&gt;&lt;sym&gt;Flag, Red&lt;/sym&gt;&lt;/wpt&gt;</v>
      </c>
    </row>
    <row r="18" spans="1:11" x14ac:dyDescent="0.3">
      <c r="A18" s="3" t="str">
        <f>DataEntry!R18</f>
        <v>D-KAA-1800</v>
      </c>
      <c r="B18" s="3">
        <f>DataEntry!B18</f>
        <v>47.938693743199103</v>
      </c>
      <c r="C18" s="3">
        <f>DataEntry!C18</f>
        <v>16.1118571367114</v>
      </c>
      <c r="D18" s="3" t="str">
        <f>CONCATENATE(DataEntry!T18,", ",DataEntry!S18)</f>
        <v>Triangle, Red</v>
      </c>
      <c r="E18" s="23" t="str">
        <f>CONCATENATE(DataEntry!F18,"/",DataEntry!N18)</f>
        <v>/</v>
      </c>
      <c r="F18" s="3" t="str">
        <f t="shared" si="0"/>
        <v>&lt;wpt lat="47.9386937431991" lon="16.1118571367114"&gt;</v>
      </c>
      <c r="G18" s="3" t="str">
        <f t="shared" si="1"/>
        <v>&lt;name&gt;D-KAA-1800&lt;/name&gt;</v>
      </c>
      <c r="H18" s="3" t="str">
        <f t="shared" si="2"/>
        <v>&lt;cmt&gt;/&lt;/cmt&gt;</v>
      </c>
      <c r="I18" s="3" t="str">
        <f t="shared" si="3"/>
        <v>&lt;sym&gt;Triangle, Red&lt;/sym&gt;</v>
      </c>
      <c r="K18" s="3" t="str">
        <f t="shared" si="4"/>
        <v>&lt;wpt lat="47.9386937431991" lon="16.1118571367114"&gt;&lt;name&gt;D-KAA-1800&lt;/name&gt;&lt;cmt&gt;/&lt;/cmt&gt;&lt;sym&gt;Triangle, Red&lt;/sym&gt;&lt;/wpt&gt;</v>
      </c>
    </row>
    <row r="19" spans="1:11" x14ac:dyDescent="0.3">
      <c r="A19" s="3" t="str">
        <f>DataEntry!R19</f>
        <v>T-KKA-965/C2&gt;-</v>
      </c>
      <c r="B19" s="3">
        <f>DataEntry!B19</f>
        <v>48.013639356940899</v>
      </c>
      <c r="C19" s="3">
        <f>DataEntry!C19</f>
        <v>16.8391886539757</v>
      </c>
      <c r="D19" s="3" t="str">
        <f>CONCATENATE(DataEntry!T19,", ",DataEntry!S19)</f>
        <v>Rectangle, Green</v>
      </c>
      <c r="E19" s="23" t="str">
        <f>CONCATENATE(DataEntry!F19,"/",DataEntry!N19)</f>
        <v>/</v>
      </c>
      <c r="F19" s="3" t="str">
        <f t="shared" si="0"/>
        <v>&lt;wpt lat="48.0136393569409" lon="16.8391886539757"&gt;</v>
      </c>
      <c r="G19" s="3" t="str">
        <f t="shared" si="1"/>
        <v>&lt;name&gt;T-KKA-965/C2&gt;-&lt;/name&gt;</v>
      </c>
      <c r="H19" s="3" t="str">
        <f t="shared" si="2"/>
        <v>&lt;cmt&gt;/&lt;/cmt&gt;</v>
      </c>
      <c r="I19" s="3" t="str">
        <f t="shared" si="3"/>
        <v>&lt;sym&gt;Rectangle, Green&lt;/sym&gt;</v>
      </c>
      <c r="K19" s="3" t="str">
        <f t="shared" si="4"/>
        <v>&lt;wpt lat="48.0136393569409" lon="16.8391886539757"&gt;&lt;name&gt;T-KKA-965/C2&gt;-&lt;/name&gt;&lt;cmt&gt;/&lt;/cmt&gt;&lt;sym&gt;Rectangle, Green&lt;/sym&gt;&lt;/wpt&gt;</v>
      </c>
    </row>
    <row r="20" spans="1:11" x14ac:dyDescent="0.3">
      <c r="A20" s="3" t="str">
        <f>DataEntry!R20</f>
        <v>A-KPZ-214</v>
      </c>
      <c r="B20" s="3">
        <f>DataEntry!B20</f>
        <v>48.0398472212255</v>
      </c>
      <c r="C20" s="3">
        <f>DataEntry!C20</f>
        <v>15.6094192899763</v>
      </c>
      <c r="D20" s="3" t="str">
        <f>CONCATENATE(DataEntry!T20,", ",DataEntry!S20)</f>
        <v>Flag, Green</v>
      </c>
      <c r="E20" s="23" t="str">
        <f>CONCATENATE(DataEntry!F20,"/",DataEntry!N20)</f>
        <v>/</v>
      </c>
      <c r="F20" s="3" t="str">
        <f t="shared" si="0"/>
        <v>&lt;wpt lat="48.0398472212255" lon="15.6094192899763"&gt;</v>
      </c>
      <c r="G20" s="3" t="str">
        <f t="shared" si="1"/>
        <v>&lt;name&gt;A-KPZ-214&lt;/name&gt;</v>
      </c>
      <c r="H20" s="3" t="str">
        <f t="shared" si="2"/>
        <v>&lt;cmt&gt;/&lt;/cmt&gt;</v>
      </c>
      <c r="I20" s="3" t="str">
        <f t="shared" si="3"/>
        <v>&lt;sym&gt;Flag, Green&lt;/sym&gt;</v>
      </c>
      <c r="K20" s="3" t="str">
        <f t="shared" si="4"/>
        <v>&lt;wpt lat="48.0398472212255" lon="15.6094192899763"&gt;&lt;name&gt;A-KPZ-214&lt;/name&gt;&lt;cmt&gt;/&lt;/cmt&gt;&lt;sym&gt;Flag, Green&lt;/sym&gt;&lt;/wpt&gt;</v>
      </c>
    </row>
    <row r="21" spans="1:11" x14ac:dyDescent="0.3">
      <c r="A21" s="3" t="str">
        <f>DataEntry!R21</f>
        <v>A-LHA-1482/C1</v>
      </c>
      <c r="B21" s="3">
        <f>DataEntry!B21</f>
        <v>48.045877497643197</v>
      </c>
      <c r="C21" s="3">
        <f>DataEntry!C21</f>
        <v>16.053289091214499</v>
      </c>
      <c r="D21" s="3" t="str">
        <f>CONCATENATE(DataEntry!T21,", ",DataEntry!S21)</f>
        <v>Flag, Blue</v>
      </c>
      <c r="E21" s="23" t="str">
        <f>CONCATENATE(DataEntry!F21,"/",DataEntry!N21)</f>
        <v>/15min Walk</v>
      </c>
      <c r="F21" s="3" t="str">
        <f t="shared" si="0"/>
        <v>&lt;wpt lat="48.0458774976432" lon="16.0532890912145"&gt;</v>
      </c>
      <c r="G21" s="3" t="str">
        <f t="shared" si="1"/>
        <v>&lt;name&gt;A-LHA-1482/C1&lt;/name&gt;</v>
      </c>
      <c r="H21" s="3" t="str">
        <f t="shared" si="2"/>
        <v>&lt;cmt&gt;/15min Walk&lt;/cmt&gt;</v>
      </c>
      <c r="I21" s="3" t="str">
        <f t="shared" si="3"/>
        <v>&lt;sym&gt;Flag, Blue&lt;/sym&gt;</v>
      </c>
      <c r="K21" s="3" t="str">
        <f t="shared" si="4"/>
        <v>&lt;wpt lat="48.0458774976432" lon="16.0532890912145"&gt;&lt;name&gt;A-LHA-1482/C1&lt;/name&gt;&lt;cmt&gt;/15min Walk&lt;/cmt&gt;&lt;sym&gt;Flag, Blue&lt;/sym&gt;&lt;/wpt&gt;</v>
      </c>
    </row>
    <row r="22" spans="1:11" x14ac:dyDescent="0.3">
      <c r="A22" s="3" t="str">
        <f>DataEntry!R22</f>
        <v>D-LNA-646</v>
      </c>
      <c r="B22" s="3">
        <f>DataEntry!B22</f>
        <v>48.084260495379503</v>
      </c>
      <c r="C22" s="3">
        <f>DataEntry!C22</f>
        <v>16.2767073791474</v>
      </c>
      <c r="D22" s="3" t="str">
        <f>CONCATENATE(DataEntry!T22,", ",DataEntry!S22)</f>
        <v>Triangle, Green</v>
      </c>
      <c r="E22" s="23" t="str">
        <f>CONCATENATE(DataEntry!F22,"/",DataEntry!N22)</f>
        <v>/</v>
      </c>
      <c r="F22" s="3" t="str">
        <f t="shared" si="0"/>
        <v>&lt;wpt lat="48.0842604953795" lon="16.2767073791474"&gt;</v>
      </c>
      <c r="G22" s="3" t="str">
        <f t="shared" si="1"/>
        <v>&lt;name&gt;D-LNA-646&lt;/name&gt;</v>
      </c>
      <c r="H22" s="3" t="str">
        <f t="shared" si="2"/>
        <v>&lt;cmt&gt;/&lt;/cmt&gt;</v>
      </c>
      <c r="I22" s="3" t="str">
        <f t="shared" si="3"/>
        <v>&lt;sym&gt;Triangle, Green&lt;/sym&gt;</v>
      </c>
      <c r="K22" s="3" t="str">
        <f t="shared" si="4"/>
        <v>&lt;wpt lat="48.0842604953795" lon="16.2767073791474"&gt;&lt;name&gt;D-LNA-646&lt;/name&gt;&lt;cmt&gt;/&lt;/cmt&gt;&lt;sym&gt;Triangle, Green&lt;/sym&gt;&lt;/wpt&gt;</v>
      </c>
    </row>
    <row r="23" spans="1:11" x14ac:dyDescent="0.3">
      <c r="A23" s="3" t="str">
        <f>DataEntry!R23</f>
        <v>T-LOZ-1936&gt;-</v>
      </c>
      <c r="B23" s="3">
        <f>DataEntry!B23</f>
        <v>48.097482612356501</v>
      </c>
      <c r="C23" s="3">
        <f>DataEntry!C23</f>
        <v>16.863012118265001</v>
      </c>
      <c r="D23" s="3" t="str">
        <f>CONCATENATE(DataEntry!T23,", ",DataEntry!S23)</f>
        <v>Rectangle, Red</v>
      </c>
      <c r="E23" s="23" t="str">
        <f>CONCATENATE(DataEntry!F23,"/",DataEntry!N23)</f>
        <v>/</v>
      </c>
      <c r="F23" s="3" t="str">
        <f t="shared" si="0"/>
        <v>&lt;wpt lat="48.0974826123565" lon="16.863012118265"&gt;</v>
      </c>
      <c r="G23" s="3" t="str">
        <f t="shared" si="1"/>
        <v>&lt;name&gt;T-LOZ-1936&gt;-&lt;/name&gt;</v>
      </c>
      <c r="H23" s="3" t="str">
        <f t="shared" si="2"/>
        <v>&lt;cmt&gt;/&lt;/cmt&gt;</v>
      </c>
      <c r="I23" s="3" t="str">
        <f t="shared" si="3"/>
        <v>&lt;sym&gt;Rectangle, Red&lt;/sym&gt;</v>
      </c>
      <c r="K23" s="3" t="str">
        <f t="shared" si="4"/>
        <v>&lt;wpt lat="48.0974826123565" lon="16.863012118265"&gt;&lt;name&gt;T-LOZ-1936&gt;-&lt;/name&gt;&lt;cmt&gt;/&lt;/cmt&gt;&lt;sym&gt;Rectangle, Red&lt;/sym&gt;&lt;/wpt&gt;</v>
      </c>
    </row>
    <row r="24" spans="1:11" x14ac:dyDescent="0.3">
      <c r="A24" s="3" t="str">
        <f>DataEntry!R24</f>
        <v>A-LPA-1235</v>
      </c>
      <c r="B24" s="3">
        <f>DataEntry!B24</f>
        <v>48.104023933410602</v>
      </c>
      <c r="C24" s="3">
        <f>DataEntry!C24</f>
        <v>16.8545722961425</v>
      </c>
      <c r="D24" s="3" t="str">
        <f>CONCATENATE(DataEntry!T24,", ",DataEntry!S24)</f>
        <v>Flag, Blue</v>
      </c>
      <c r="E24" s="23" t="str">
        <f>CONCATENATE(DataEntry!F24,"/",DataEntry!N24)</f>
        <v>/</v>
      </c>
      <c r="F24" s="3" t="str">
        <f t="shared" si="0"/>
        <v>&lt;wpt lat="48.1040239334106" lon="16.8545722961425"&gt;</v>
      </c>
      <c r="G24" s="3" t="str">
        <f t="shared" si="1"/>
        <v>&lt;name&gt;A-LPA-1235&lt;/name&gt;</v>
      </c>
      <c r="H24" s="3" t="str">
        <f t="shared" si="2"/>
        <v>&lt;cmt&gt;/&lt;/cmt&gt;</v>
      </c>
      <c r="I24" s="3" t="str">
        <f t="shared" si="3"/>
        <v>&lt;sym&gt;Flag, Blue&lt;/sym&gt;</v>
      </c>
      <c r="K24" s="3" t="str">
        <f t="shared" si="4"/>
        <v>&lt;wpt lat="48.1040239334106" lon="16.8545722961425"&gt;&lt;name&gt;A-LPA-1235&lt;/name&gt;&lt;cmt&gt;/&lt;/cmt&gt;&lt;sym&gt;Flag, Blue&lt;/sym&gt;&lt;/wpt&gt;</v>
      </c>
    </row>
    <row r="25" spans="1:11" x14ac:dyDescent="0.3">
      <c r="A25" s="3" t="str">
        <f>DataEntry!R25</f>
        <v>D-LWA-1789</v>
      </c>
      <c r="B25" s="3">
        <f>DataEntry!B25</f>
        <v>48.196762567386003</v>
      </c>
      <c r="C25" s="3">
        <f>DataEntry!C25</f>
        <v>16.337659740820499</v>
      </c>
      <c r="D25" s="3" t="str">
        <f>CONCATENATE(DataEntry!T25,", ",DataEntry!S25)</f>
        <v>Triangle, Red</v>
      </c>
      <c r="E25" s="23" t="str">
        <f>CONCATENATE(DataEntry!F25,"/",DataEntry!N25)</f>
        <v>/</v>
      </c>
      <c r="F25" s="3" t="str">
        <f t="shared" si="0"/>
        <v>&lt;wpt lat="48.196762567386" lon="16.3376597408205"&gt;</v>
      </c>
      <c r="G25" s="3" t="str">
        <f t="shared" si="1"/>
        <v>&lt;name&gt;D-LWA-1789&lt;/name&gt;</v>
      </c>
      <c r="H25" s="3" t="str">
        <f t="shared" si="2"/>
        <v>&lt;cmt&gt;/&lt;/cmt&gt;</v>
      </c>
      <c r="I25" s="3" t="str">
        <f t="shared" si="3"/>
        <v>&lt;sym&gt;Triangle, Red&lt;/sym&gt;</v>
      </c>
      <c r="K25" s="3" t="str">
        <f t="shared" si="4"/>
        <v>&lt;wpt lat="48.196762567386" lon="16.3376597408205"&gt;&lt;name&gt;D-LWA-1789&lt;/name&gt;&lt;cmt&gt;/&lt;/cmt&gt;&lt;sym&gt;Triangle, Red&lt;/sym&gt;&lt;/wpt&gt;</v>
      </c>
    </row>
    <row r="26" spans="1:11" x14ac:dyDescent="0.3">
      <c r="A26" s="3" t="str">
        <f>DataEntry!R26</f>
        <v>T-MCZ-1258&gt;-</v>
      </c>
      <c r="B26" s="3">
        <f>DataEntry!B26</f>
        <v>48.207638422027202</v>
      </c>
      <c r="C26" s="3">
        <f>DataEntry!C26</f>
        <v>16.3940946757793</v>
      </c>
      <c r="D26" s="3" t="str">
        <f>CONCATENATE(DataEntry!T26,", ",DataEntry!S26)</f>
        <v>Rectangle, Blue</v>
      </c>
      <c r="E26" s="23" t="str">
        <f>CONCATENATE(DataEntry!F26,"/",DataEntry!N26)</f>
        <v>/</v>
      </c>
      <c r="F26" s="3" t="str">
        <f t="shared" si="0"/>
        <v>&lt;wpt lat="48.2076384220272" lon="16.3940946757793"&gt;</v>
      </c>
      <c r="G26" s="3" t="str">
        <f t="shared" si="1"/>
        <v>&lt;name&gt;T-MCZ-1258&gt;-&lt;/name&gt;</v>
      </c>
      <c r="H26" s="3" t="str">
        <f t="shared" si="2"/>
        <v>&lt;cmt&gt;/&lt;/cmt&gt;</v>
      </c>
      <c r="I26" s="3" t="str">
        <f t="shared" si="3"/>
        <v>&lt;sym&gt;Rectangle, Blue&lt;/sym&gt;</v>
      </c>
      <c r="K26" s="3" t="str">
        <f t="shared" si="4"/>
        <v>&lt;wpt lat="48.2076384220272" lon="16.3940946757793"&gt;&lt;name&gt;T-MCZ-1258&gt;-&lt;/name&gt;&lt;cmt&gt;/&lt;/cmt&gt;&lt;sym&gt;Rectangle, Blue&lt;/sym&gt;&lt;/wpt&gt;</v>
      </c>
    </row>
    <row r="27" spans="1:11" x14ac:dyDescent="0.3">
      <c r="A27" s="3" t="str">
        <f>DataEntry!R27</f>
        <v>A-MKA-939</v>
      </c>
      <c r="B27" s="3">
        <f>DataEntry!B27</f>
        <v>48.209466934204102</v>
      </c>
      <c r="C27" s="3">
        <f>DataEntry!C27</f>
        <v>16.361818313598601</v>
      </c>
      <c r="D27" s="3" t="str">
        <f>CONCATENATE(DataEntry!T27,", ",DataEntry!S27)</f>
        <v>Flag, Green</v>
      </c>
      <c r="E27" s="23" t="str">
        <f>CONCATENATE(DataEntry!F27,"/",DataEntry!N27)</f>
        <v>/</v>
      </c>
      <c r="F27" s="3" t="str">
        <f t="shared" si="0"/>
        <v>&lt;wpt lat="48.2094669342041" lon="16.3618183135986"&gt;</v>
      </c>
      <c r="G27" s="3" t="str">
        <f t="shared" si="1"/>
        <v>&lt;name&gt;A-MKA-939&lt;/name&gt;</v>
      </c>
      <c r="H27" s="3" t="str">
        <f t="shared" si="2"/>
        <v>&lt;cmt&gt;/&lt;/cmt&gt;</v>
      </c>
      <c r="I27" s="3" t="str">
        <f t="shared" si="3"/>
        <v>&lt;sym&gt;Flag, Green&lt;/sym&gt;</v>
      </c>
      <c r="K27" s="3" t="str">
        <f t="shared" si="4"/>
        <v>&lt;wpt lat="48.2094669342041" lon="16.3618183135986"&gt;&lt;name&gt;A-MKA-939&lt;/name&gt;&lt;cmt&gt;/&lt;/cmt&gt;&lt;sym&gt;Flag, Green&lt;/sym&gt;&lt;/wpt&gt;</v>
      </c>
    </row>
    <row r="28" spans="1:11" x14ac:dyDescent="0.3">
      <c r="A28" s="3" t="str">
        <f>DataEntry!R28</f>
        <v>D-MRA-1866</v>
      </c>
      <c r="B28" s="3">
        <f>DataEntry!B28</f>
        <v>48.270179908722596</v>
      </c>
      <c r="C28" s="3">
        <f>DataEntry!C28</f>
        <v>15.7651116326451</v>
      </c>
      <c r="D28" s="3" t="str">
        <f>CONCATENATE(DataEntry!T28,", ",DataEntry!S28)</f>
        <v>Triangle, Red</v>
      </c>
      <c r="E28" s="23" t="str">
        <f>CONCATENATE(DataEntry!F28,"/",DataEntry!N28)</f>
        <v>/</v>
      </c>
      <c r="F28" s="3" t="str">
        <f t="shared" si="0"/>
        <v>&lt;wpt lat="48.2701799087226" lon="15.7651116326451"&gt;</v>
      </c>
      <c r="G28" s="3" t="str">
        <f t="shared" si="1"/>
        <v>&lt;name&gt;D-MRA-1866&lt;/name&gt;</v>
      </c>
      <c r="H28" s="3" t="str">
        <f t="shared" si="2"/>
        <v>&lt;cmt&gt;/&lt;/cmt&gt;</v>
      </c>
      <c r="I28" s="3" t="str">
        <f t="shared" si="3"/>
        <v>&lt;sym&gt;Triangle, Red&lt;/sym&gt;</v>
      </c>
      <c r="K28" s="3" t="str">
        <f t="shared" si="4"/>
        <v>&lt;wpt lat="48.2701799087226" lon="15.7651116326451"&gt;&lt;name&gt;D-MRA-1866&lt;/name&gt;&lt;cmt&gt;/&lt;/cmt&gt;&lt;sym&gt;Triangle, Red&lt;/sym&gt;&lt;/wpt&gt;</v>
      </c>
    </row>
    <row r="29" spans="1:11" x14ac:dyDescent="0.3">
      <c r="A29" s="3" t="str">
        <f>DataEntry!R29</f>
        <v>T-MTA-941&gt;-</v>
      </c>
      <c r="B29" s="3">
        <f>DataEntry!B29</f>
        <v>48.392886361107202</v>
      </c>
      <c r="C29" s="3">
        <f>DataEntry!C29</f>
        <v>15.475250417366601</v>
      </c>
      <c r="D29" s="3" t="str">
        <f>CONCATENATE(DataEntry!T29,", ",DataEntry!S29)</f>
        <v>Rectangle, Green</v>
      </c>
      <c r="E29" s="23" t="str">
        <f>CONCATENATE(DataEntry!F29,"/",DataEntry!N29)</f>
        <v>/</v>
      </c>
      <c r="F29" s="3" t="str">
        <f t="shared" si="0"/>
        <v>&lt;wpt lat="48.3928863611072" lon="15.4752504173666"&gt;</v>
      </c>
      <c r="G29" s="3" t="str">
        <f t="shared" si="1"/>
        <v>&lt;name&gt;T-MTA-941&gt;-&lt;/name&gt;</v>
      </c>
      <c r="H29" s="3" t="str">
        <f t="shared" si="2"/>
        <v>&lt;cmt&gt;/&lt;/cmt&gt;</v>
      </c>
      <c r="I29" s="3" t="str">
        <f t="shared" si="3"/>
        <v>&lt;sym&gt;Rectangle, Green&lt;/sym&gt;</v>
      </c>
      <c r="K29" s="3" t="str">
        <f t="shared" si="4"/>
        <v>&lt;wpt lat="48.3928863611072" lon="15.4752504173666"&gt;&lt;name&gt;T-MTA-941&gt;-&lt;/name&gt;&lt;cmt&gt;/&lt;/cmt&gt;&lt;sym&gt;Rectangle, Green&lt;/sym&gt;&lt;/wpt&gt;</v>
      </c>
    </row>
    <row r="30" spans="1:11" x14ac:dyDescent="0.3">
      <c r="A30" s="3" t="str">
        <f>DataEntry!R30</f>
        <v>A-NLA-1090</v>
      </c>
      <c r="B30" s="3">
        <f>DataEntry!B30</f>
        <v>48.393082162365303</v>
      </c>
      <c r="C30" s="3">
        <f>DataEntry!C30</f>
        <v>15.475330715999</v>
      </c>
      <c r="D30" s="3" t="str">
        <f>CONCATENATE(DataEntry!T30,", ",DataEntry!S30)</f>
        <v>Flag, Blue</v>
      </c>
      <c r="E30" s="23" t="str">
        <f>CONCATENATE(DataEntry!F30,"/",DataEntry!N30)</f>
        <v>/</v>
      </c>
      <c r="F30" s="3" t="str">
        <f t="shared" si="0"/>
        <v>&lt;wpt lat="48.3930821623653" lon="15.475330715999"&gt;</v>
      </c>
      <c r="G30" s="3" t="str">
        <f t="shared" si="1"/>
        <v>&lt;name&gt;A-NLA-1090&lt;/name&gt;</v>
      </c>
      <c r="H30" s="3" t="str">
        <f t="shared" si="2"/>
        <v>&lt;cmt&gt;/&lt;/cmt&gt;</v>
      </c>
      <c r="I30" s="3" t="str">
        <f t="shared" si="3"/>
        <v>&lt;sym&gt;Flag, Blue&lt;/sym&gt;</v>
      </c>
      <c r="K30" s="3" t="str">
        <f t="shared" si="4"/>
        <v>&lt;wpt lat="48.3930821623653" lon="15.475330715999"&gt;&lt;name&gt;A-NLA-1090&lt;/name&gt;&lt;cmt&gt;/&lt;/cmt&gt;&lt;sym&gt;Flag, Blue&lt;/sym&gt;&lt;/wpt&gt;</v>
      </c>
    </row>
    <row r="31" spans="1:11" x14ac:dyDescent="0.3">
      <c r="A31" s="3" t="str">
        <f>DataEntry!R31</f>
        <v>D-NWA-679</v>
      </c>
      <c r="B31" s="3">
        <f>DataEntry!B31</f>
        <v>48.484289003536098</v>
      </c>
      <c r="C31" s="3">
        <f>DataEntry!C31</f>
        <v>16.857398841529999</v>
      </c>
      <c r="D31" s="3" t="str">
        <f>CONCATENATE(DataEntry!T31,", ",DataEntry!S31)</f>
        <v>Triangle, Green</v>
      </c>
      <c r="E31" s="23" t="str">
        <f>CONCATENATE(DataEntry!F31,"/",DataEntry!N31)</f>
        <v>/</v>
      </c>
      <c r="F31" s="3" t="str">
        <f t="shared" si="0"/>
        <v>&lt;wpt lat="48.4842890035361" lon="16.85739884153"&gt;</v>
      </c>
      <c r="G31" s="3" t="str">
        <f t="shared" si="1"/>
        <v>&lt;name&gt;D-NWA-679&lt;/name&gt;</v>
      </c>
      <c r="H31" s="3" t="str">
        <f t="shared" si="2"/>
        <v>&lt;cmt&gt;/&lt;/cmt&gt;</v>
      </c>
      <c r="I31" s="3" t="str">
        <f t="shared" si="3"/>
        <v>&lt;sym&gt;Triangle, Green&lt;/sym&gt;</v>
      </c>
      <c r="K31" s="3" t="str">
        <f t="shared" si="4"/>
        <v>&lt;wpt lat="48.4842890035361" lon="16.85739884153"&gt;&lt;name&gt;D-NWA-679&lt;/name&gt;&lt;cmt&gt;/&lt;/cmt&gt;&lt;sym&gt;Triangle, Green&lt;/sym&gt;&lt;/wpt&gt;</v>
      </c>
    </row>
    <row r="32" spans="1:11" x14ac:dyDescent="0.3">
      <c r="A32" s="3" t="str">
        <f>DataEntry!R32</f>
        <v>T-PRA-1034&gt;-</v>
      </c>
      <c r="B32" s="3">
        <f>DataEntry!B32</f>
        <v>48.543564062565501</v>
      </c>
      <c r="C32" s="3">
        <f>DataEntry!C32</f>
        <v>16.0895111504942</v>
      </c>
      <c r="D32" s="3" t="str">
        <f>CONCATENATE(DataEntry!T32,", ",DataEntry!S32)</f>
        <v>Rectangle, Green</v>
      </c>
      <c r="E32" s="23" t="str">
        <f>CONCATENATE(DataEntry!F32,"/",DataEntry!N32)</f>
        <v>/</v>
      </c>
      <c r="F32" s="3" t="str">
        <f t="shared" si="0"/>
        <v>&lt;wpt lat="48.5435640625655" lon="16.0895111504942"&gt;</v>
      </c>
      <c r="G32" s="3" t="str">
        <f t="shared" si="1"/>
        <v>&lt;name&gt;T-PRA-1034&gt;-&lt;/name&gt;</v>
      </c>
      <c r="H32" s="3" t="str">
        <f t="shared" si="2"/>
        <v>&lt;cmt&gt;/&lt;/cmt&gt;</v>
      </c>
      <c r="I32" s="3" t="str">
        <f t="shared" si="3"/>
        <v>&lt;sym&gt;Rectangle, Green&lt;/sym&gt;</v>
      </c>
      <c r="K32" s="3" t="str">
        <f t="shared" si="4"/>
        <v>&lt;wpt lat="48.5435640625655" lon="16.0895111504942"&gt;&lt;name&gt;T-PRA-1034&gt;-&lt;/name&gt;&lt;cmt&gt;/&lt;/cmt&gt;&lt;sym&gt;Rectangle, Green&lt;/sym&gt;&lt;/wpt&gt;</v>
      </c>
    </row>
    <row r="33" spans="1:11" x14ac:dyDescent="0.3">
      <c r="A33" s="3" t="str">
        <f>DataEntry!R33</f>
        <v>A-PSA-1387</v>
      </c>
      <c r="B33" s="3">
        <f>DataEntry!B33</f>
        <v>48.594806408509598</v>
      </c>
      <c r="C33" s="3">
        <f>DataEntry!C33</f>
        <v>15.659414241090399</v>
      </c>
      <c r="D33" s="3" t="str">
        <f>CONCATENATE(DataEntry!T33,", ",DataEntry!S33)</f>
        <v>Flag, Blue</v>
      </c>
      <c r="E33" s="23" t="str">
        <f>CONCATENATE(DataEntry!F33,"/",DataEntry!N33)</f>
        <v>/</v>
      </c>
      <c r="F33" s="3" t="str">
        <f t="shared" si="0"/>
        <v>&lt;wpt lat="48.5948064085096" lon="15.6594142410904"&gt;</v>
      </c>
      <c r="G33" s="3" t="str">
        <f t="shared" si="1"/>
        <v>&lt;name&gt;A-PSA-1387&lt;/name&gt;</v>
      </c>
      <c r="H33" s="3" t="str">
        <f t="shared" si="2"/>
        <v>&lt;cmt&gt;/&lt;/cmt&gt;</v>
      </c>
      <c r="I33" s="3" t="str">
        <f t="shared" si="3"/>
        <v>&lt;sym&gt;Flag, Blue&lt;/sym&gt;</v>
      </c>
      <c r="K33" s="3" t="str">
        <f t="shared" si="4"/>
        <v>&lt;wpt lat="48.5948064085096" lon="15.6594142410904"&gt;&lt;name&gt;A-PSA-1387&lt;/name&gt;&lt;cmt&gt;/&lt;/cmt&gt;&lt;sym&gt;Flag, Blue&lt;/sym&gt;&lt;/wpt&gt;</v>
      </c>
    </row>
    <row r="34" spans="1:11" x14ac:dyDescent="0.3">
      <c r="A34" s="3" t="str">
        <f>DataEntry!R34</f>
        <v>D-ROA-544/C3</v>
      </c>
      <c r="B34" s="3">
        <f>DataEntry!B34</f>
        <v>48.668104140087898</v>
      </c>
      <c r="C34" s="3">
        <f>DataEntry!C34</f>
        <v>16.738933883607299</v>
      </c>
      <c r="D34" s="3" t="str">
        <f>CONCATENATE(DataEntry!T34,", ",DataEntry!S34)</f>
        <v>Triangle, Green</v>
      </c>
      <c r="E34" s="23" t="str">
        <f>CONCATENATE(DataEntry!F34,"/",DataEntry!N34)</f>
        <v>/</v>
      </c>
      <c r="F34" s="3" t="str">
        <f t="shared" ref="F34:F65" si="5">"&lt;wpt lat="&amp;CHAR(34)&amp;B34&amp;CHAR(34)&amp;" lon="&amp;CHAR(34)&amp;C34&amp;CHAR(34)&amp;"&gt;"</f>
        <v>&lt;wpt lat="48.6681041400879" lon="16.7389338836073"&gt;</v>
      </c>
      <c r="G34" s="3" t="str">
        <f t="shared" ref="G34:G65" si="6">"&lt;name&gt;"&amp;A34&amp;"&lt;/name&gt;"</f>
        <v>&lt;name&gt;D-ROA-544/C3&lt;/name&gt;</v>
      </c>
      <c r="H34" s="3" t="str">
        <f t="shared" ref="H34:H65" si="7">"&lt;cmt&gt;"&amp;E34&amp;"&lt;/cmt&gt;"</f>
        <v>&lt;cmt&gt;/&lt;/cmt&gt;</v>
      </c>
      <c r="I34" s="3" t="str">
        <f t="shared" ref="I34:I65" si="8">"&lt;sym&gt;"&amp;D34&amp;"&lt;/sym&gt;"</f>
        <v>&lt;sym&gt;Triangle, Green&lt;/sym&gt;</v>
      </c>
      <c r="K34" s="3" t="str">
        <f t="shared" si="4"/>
        <v>&lt;wpt lat="48.6681041400879" lon="16.7389338836073"&gt;&lt;name&gt;D-ROA-544/C3&lt;/name&gt;&lt;cmt&gt;/&lt;/cmt&gt;&lt;sym&gt;Triangle, Green&lt;/sym&gt;&lt;/wpt&gt;</v>
      </c>
    </row>
    <row r="35" spans="1:11" x14ac:dyDescent="0.3">
      <c r="A35" s="3" t="str">
        <f>DataEntry!R35</f>
        <v>T-SDA-1740&gt;-</v>
      </c>
      <c r="B35" s="3">
        <f>DataEntry!B35</f>
        <v>48.761311993002799</v>
      </c>
      <c r="C35" s="3">
        <f>DataEntry!C35</f>
        <v>15.9423503279685</v>
      </c>
      <c r="D35" s="3" t="str">
        <f>CONCATENATE(DataEntry!T35,", ",DataEntry!S35)</f>
        <v>Rectangle, Red</v>
      </c>
      <c r="E35" s="23" t="str">
        <f>CONCATENATE(DataEntry!F35,"/",DataEntry!N35)</f>
        <v>/</v>
      </c>
      <c r="F35" s="3" t="str">
        <f t="shared" si="5"/>
        <v>&lt;wpt lat="48.7613119930028" lon="15.9423503279685"&gt;</v>
      </c>
      <c r="G35" s="3" t="str">
        <f t="shared" si="6"/>
        <v>&lt;name&gt;T-SDA-1740&gt;-&lt;/name&gt;</v>
      </c>
      <c r="H35" s="3" t="str">
        <f t="shared" si="7"/>
        <v>&lt;cmt&gt;/&lt;/cmt&gt;</v>
      </c>
      <c r="I35" s="3" t="str">
        <f t="shared" si="8"/>
        <v>&lt;sym&gt;Rectangle, Red&lt;/sym&gt;</v>
      </c>
      <c r="K35" s="3" t="str">
        <f t="shared" si="4"/>
        <v>&lt;wpt lat="48.7613119930028" lon="15.9423503279685"&gt;&lt;name&gt;T-SDA-1740&gt;-&lt;/name&gt;&lt;cmt&gt;/&lt;/cmt&gt;&lt;sym&gt;Rectangle, Red&lt;/sym&gt;&lt;/wpt&gt;</v>
      </c>
    </row>
    <row r="36" spans="1:11" x14ac:dyDescent="0.3">
      <c r="A36" s="3" t="str">
        <f>DataEntry!R36</f>
        <v>A-SEA-696</v>
      </c>
      <c r="B36" s="3">
        <f>DataEntry!B36</f>
        <v>48.774981368333101</v>
      </c>
      <c r="C36" s="3">
        <f>DataEntry!C36</f>
        <v>16.796793574467301</v>
      </c>
      <c r="D36" s="3" t="str">
        <f>CONCATENATE(DataEntry!T36,", ",DataEntry!S36)</f>
        <v>Flag, Green</v>
      </c>
      <c r="E36" s="23" t="str">
        <f>CONCATENATE(DataEntry!F36,"/",DataEntry!N36)</f>
        <v>/</v>
      </c>
      <c r="F36" s="3" t="str">
        <f t="shared" si="5"/>
        <v>&lt;wpt lat="48.7749813683331" lon="16.7967935744673"&gt;</v>
      </c>
      <c r="G36" s="3" t="str">
        <f t="shared" si="6"/>
        <v>&lt;name&gt;A-SEA-696&lt;/name&gt;</v>
      </c>
      <c r="H36" s="3" t="str">
        <f t="shared" si="7"/>
        <v>&lt;cmt&gt;/&lt;/cmt&gt;</v>
      </c>
      <c r="I36" s="3" t="str">
        <f t="shared" si="8"/>
        <v>&lt;sym&gt;Flag, Green&lt;/sym&gt;</v>
      </c>
      <c r="K36" s="3" t="str">
        <f t="shared" si="4"/>
        <v>&lt;wpt lat="48.7749813683331" lon="16.7967935744673"&gt;&lt;name&gt;A-SEA-696&lt;/name&gt;&lt;cmt&gt;/&lt;/cmt&gt;&lt;sym&gt;Flag, Green&lt;/sym&gt;&lt;/wpt&gt;</v>
      </c>
    </row>
    <row r="37" spans="1:11" x14ac:dyDescent="0.3">
      <c r="A37" s="3" t="str">
        <f>DataEntry!R37</f>
        <v>D-SPA1-1081</v>
      </c>
      <c r="B37" s="3">
        <f>DataEntry!B37</f>
        <v>48.801492741331401</v>
      </c>
      <c r="C37" s="3">
        <f>DataEntry!C37</f>
        <v>16.4947427250444</v>
      </c>
      <c r="D37" s="3" t="str">
        <f>CONCATENATE(DataEntry!T37,", ",DataEntry!S37)</f>
        <v>Triangle, Blue</v>
      </c>
      <c r="E37" s="23" t="str">
        <f>CONCATENATE(DataEntry!F37,"/",DataEntry!N37)</f>
        <v>/</v>
      </c>
      <c r="F37" s="3" t="str">
        <f t="shared" si="5"/>
        <v>&lt;wpt lat="48.8014927413314" lon="16.4947427250444"&gt;</v>
      </c>
      <c r="G37" s="3" t="str">
        <f t="shared" si="6"/>
        <v>&lt;name&gt;D-SPA1-1081&lt;/name&gt;</v>
      </c>
      <c r="H37" s="3" t="str">
        <f t="shared" si="7"/>
        <v>&lt;cmt&gt;/&lt;/cmt&gt;</v>
      </c>
      <c r="I37" s="3" t="str">
        <f t="shared" si="8"/>
        <v>&lt;sym&gt;Triangle, Blue&lt;/sym&gt;</v>
      </c>
      <c r="K37" s="3" t="str">
        <f t="shared" si="4"/>
        <v>&lt;wpt lat="48.8014927413314" lon="16.4947427250444"&gt;&lt;name&gt;D-SPA1-1081&lt;/name&gt;&lt;cmt&gt;/&lt;/cmt&gt;&lt;sym&gt;Triangle, Blue&lt;/sym&gt;&lt;/wpt&gt;</v>
      </c>
    </row>
    <row r="38" spans="1:11" x14ac:dyDescent="0.3">
      <c r="A38" s="3" t="str">
        <f>DataEntry!R38</f>
        <v>T-SUZ-1675&gt;-</v>
      </c>
      <c r="B38" s="3">
        <f>DataEntry!B38</f>
        <v>48.876915872097001</v>
      </c>
      <c r="C38" s="3">
        <f>DataEntry!C38</f>
        <v>17.152090128511102</v>
      </c>
      <c r="D38" s="3" t="str">
        <f>CONCATENATE(DataEntry!T38,", ",DataEntry!S38)</f>
        <v>Rectangle, Blue</v>
      </c>
      <c r="E38" s="23" t="str">
        <f>CONCATENATE(DataEntry!F38,"/",DataEntry!N38)</f>
        <v>/</v>
      </c>
      <c r="F38" s="3" t="str">
        <f t="shared" si="5"/>
        <v>&lt;wpt lat="48.876915872097" lon="17.1520901285111"&gt;</v>
      </c>
      <c r="G38" s="3" t="str">
        <f t="shared" si="6"/>
        <v>&lt;name&gt;T-SUZ-1675&gt;-&lt;/name&gt;</v>
      </c>
      <c r="H38" s="3" t="str">
        <f t="shared" si="7"/>
        <v>&lt;cmt&gt;/&lt;/cmt&gt;</v>
      </c>
      <c r="I38" s="3" t="str">
        <f t="shared" si="8"/>
        <v>&lt;sym&gt;Rectangle, Blue&lt;/sym&gt;</v>
      </c>
      <c r="K38" s="3" t="str">
        <f t="shared" si="4"/>
        <v>&lt;wpt lat="48.876915872097" lon="17.1520901285111"&gt;&lt;name&gt;T-SUZ-1675&gt;-&lt;/name&gt;&lt;cmt&gt;/&lt;/cmt&gt;&lt;sym&gt;Rectangle, Blue&lt;/sym&gt;&lt;/wpt&gt;</v>
      </c>
    </row>
    <row r="39" spans="1:11" x14ac:dyDescent="0.3">
      <c r="A39" s="3" t="str">
        <f>DataEntry!R39</f>
        <v>A-SVA-357</v>
      </c>
      <c r="B39" s="3">
        <f>DataEntry!B39</f>
        <v>49.1278250422328</v>
      </c>
      <c r="C39" s="3">
        <f>DataEntry!C39</f>
        <v>16.762602785602201</v>
      </c>
      <c r="D39" s="3" t="str">
        <f>CONCATENATE(DataEntry!T39,", ",DataEntry!S39)</f>
        <v>Flag, Green</v>
      </c>
      <c r="E39" s="23" t="str">
        <f>CONCATENATE(DataEntry!F39,"/",DataEntry!N39)</f>
        <v>/</v>
      </c>
      <c r="F39" s="3" t="str">
        <f t="shared" si="5"/>
        <v>&lt;wpt lat="49.1278250422328" lon="16.7626027856022"&gt;</v>
      </c>
      <c r="G39" s="3" t="str">
        <f t="shared" si="6"/>
        <v>&lt;name&gt;A-SVA-357&lt;/name&gt;</v>
      </c>
      <c r="H39" s="3" t="str">
        <f t="shared" si="7"/>
        <v>&lt;cmt&gt;/&lt;/cmt&gt;</v>
      </c>
      <c r="I39" s="3" t="str">
        <f t="shared" si="8"/>
        <v>&lt;sym&gt;Flag, Green&lt;/sym&gt;</v>
      </c>
      <c r="K39" s="3" t="str">
        <f t="shared" si="4"/>
        <v>&lt;wpt lat="49.1278250422328" lon="16.7626027856022"&gt;&lt;name&gt;A-SVA-357&lt;/name&gt;&lt;cmt&gt;/&lt;/cmt&gt;&lt;sym&gt;Flag, Green&lt;/sym&gt;&lt;/wpt&gt;</v>
      </c>
    </row>
    <row r="40" spans="1:11" x14ac:dyDescent="0.3">
      <c r="A40" s="3" t="str">
        <f>DataEntry!R40</f>
        <v>A-SWA-945/C3</v>
      </c>
      <c r="B40" s="3">
        <f>DataEntry!B40</f>
        <v>49.200177127495401</v>
      </c>
      <c r="C40" s="3">
        <f>DataEntry!C40</f>
        <v>15.5300898570567</v>
      </c>
      <c r="D40" s="3" t="str">
        <f>CONCATENATE(DataEntry!T40,", ",DataEntry!S40)</f>
        <v>Flag, Green</v>
      </c>
      <c r="E40" s="23" t="str">
        <f>CONCATENATE(DataEntry!F40,"/",DataEntry!N40)</f>
        <v>/</v>
      </c>
      <c r="F40" s="3" t="str">
        <f t="shared" si="5"/>
        <v>&lt;wpt lat="49.2001771274954" lon="15.5300898570567"&gt;</v>
      </c>
      <c r="G40" s="3" t="str">
        <f t="shared" si="6"/>
        <v>&lt;name&gt;A-SWA-945/C3&lt;/name&gt;</v>
      </c>
      <c r="H40" s="3" t="str">
        <f t="shared" si="7"/>
        <v>&lt;cmt&gt;/&lt;/cmt&gt;</v>
      </c>
      <c r="I40" s="3" t="str">
        <f t="shared" si="8"/>
        <v>&lt;sym&gt;Flag, Green&lt;/sym&gt;</v>
      </c>
      <c r="K40" s="3" t="str">
        <f t="shared" si="4"/>
        <v>&lt;wpt lat="49.2001771274954" lon="15.5300898570567"&gt;&lt;name&gt;A-SWA-945/C3&lt;/name&gt;&lt;cmt&gt;/&lt;/cmt&gt;&lt;sym&gt;Flag, Green&lt;/sym&gt;&lt;/wpt&gt;</v>
      </c>
    </row>
    <row r="41" spans="1:11" x14ac:dyDescent="0.3">
      <c r="A41" s="3" t="str">
        <f>DataEntry!R41</f>
        <v>A-TWA-1780</v>
      </c>
      <c r="B41" s="3">
        <f>DataEntry!B41</f>
        <v>49.2149600386619</v>
      </c>
      <c r="C41" s="3">
        <f>DataEntry!C41</f>
        <v>15.5137171503156</v>
      </c>
      <c r="D41" s="3" t="str">
        <f>CONCATENATE(DataEntry!T41,", ",DataEntry!S41)</f>
        <v>Flag, Red</v>
      </c>
      <c r="E41" s="23" t="str">
        <f>CONCATENATE(DataEntry!F41,"/",DataEntry!N41)</f>
        <v>/</v>
      </c>
      <c r="F41" s="3" t="str">
        <f t="shared" si="5"/>
        <v>&lt;wpt lat="49.2149600386619" lon="15.5137171503156"&gt;</v>
      </c>
      <c r="G41" s="3" t="str">
        <f t="shared" si="6"/>
        <v>&lt;name&gt;A-TWA-1780&lt;/name&gt;</v>
      </c>
      <c r="H41" s="3" t="str">
        <f t="shared" si="7"/>
        <v>&lt;cmt&gt;/&lt;/cmt&gt;</v>
      </c>
      <c r="I41" s="3" t="str">
        <f t="shared" si="8"/>
        <v>&lt;sym&gt;Flag, Red&lt;/sym&gt;</v>
      </c>
      <c r="K41" s="3" t="str">
        <f t="shared" si="4"/>
        <v>&lt;wpt lat="49.2149600386619" lon="15.5137171503156"&gt;&lt;name&gt;A-TWA-1780&lt;/name&gt;&lt;cmt&gt;/&lt;/cmt&gt;&lt;sym&gt;Flag, Red&lt;/sym&gt;&lt;/wpt&gt;</v>
      </c>
    </row>
    <row r="42" spans="1:11" x14ac:dyDescent="0.3">
      <c r="A42" s="3" t="str">
        <f>DataEntry!R42</f>
        <v>--</v>
      </c>
      <c r="B42" s="3">
        <f>DataEntry!B42</f>
        <v>0</v>
      </c>
      <c r="C42" s="3">
        <f>DataEntry!C42</f>
        <v>0</v>
      </c>
      <c r="D42" s="3" t="e">
        <f>CONCATENATE(DataEntry!T42,", ",DataEntry!S42)</f>
        <v>#N/A</v>
      </c>
      <c r="E42" s="23" t="str">
        <f>CONCATENATE(DataEntry!F42,"/",DataEntry!N42)</f>
        <v>/</v>
      </c>
      <c r="F42" s="3" t="str">
        <f t="shared" si="5"/>
        <v>&lt;wpt lat="0" lon="0"&gt;</v>
      </c>
      <c r="G42" s="3" t="str">
        <f t="shared" si="6"/>
        <v>&lt;name&gt;--&lt;/name&gt;</v>
      </c>
      <c r="H42" s="3" t="str">
        <f t="shared" si="7"/>
        <v>&lt;cmt&gt;/&lt;/cmt&gt;</v>
      </c>
      <c r="I42" s="3" t="e">
        <f t="shared" si="8"/>
        <v>#N/A</v>
      </c>
      <c r="K42" s="3" t="e">
        <f t="shared" si="4"/>
        <v>#N/A</v>
      </c>
    </row>
    <row r="43" spans="1:11" x14ac:dyDescent="0.3">
      <c r="A43" s="3" t="str">
        <f>DataEntry!R43</f>
        <v>--</v>
      </c>
      <c r="B43" s="3">
        <f>DataEntry!B43</f>
        <v>0</v>
      </c>
      <c r="C43" s="3">
        <f>DataEntry!C43</f>
        <v>0</v>
      </c>
      <c r="D43" s="3" t="e">
        <f>CONCATENATE(DataEntry!T43,", ",DataEntry!S43)</f>
        <v>#N/A</v>
      </c>
      <c r="E43" s="23" t="str">
        <f>CONCATENATE(DataEntry!F43,"/",DataEntry!N43)</f>
        <v>/</v>
      </c>
      <c r="F43" s="3" t="str">
        <f t="shared" si="5"/>
        <v>&lt;wpt lat="0" lon="0"&gt;</v>
      </c>
      <c r="G43" s="3" t="str">
        <f t="shared" si="6"/>
        <v>&lt;name&gt;--&lt;/name&gt;</v>
      </c>
      <c r="H43" s="3" t="str">
        <f t="shared" si="7"/>
        <v>&lt;cmt&gt;/&lt;/cmt&gt;</v>
      </c>
      <c r="I43" s="3" t="e">
        <f t="shared" si="8"/>
        <v>#N/A</v>
      </c>
      <c r="K43" s="3" t="e">
        <f t="shared" si="4"/>
        <v>#N/A</v>
      </c>
    </row>
    <row r="44" spans="1:11" x14ac:dyDescent="0.3">
      <c r="A44" s="3" t="str">
        <f>DataEntry!R44</f>
        <v>--</v>
      </c>
      <c r="B44" s="3">
        <f>DataEntry!B44</f>
        <v>0</v>
      </c>
      <c r="C44" s="3">
        <f>DataEntry!C44</f>
        <v>0</v>
      </c>
      <c r="D44" s="3" t="e">
        <f>CONCATENATE(DataEntry!T44,", ",DataEntry!S44)</f>
        <v>#N/A</v>
      </c>
      <c r="E44" s="23" t="str">
        <f>CONCATENATE(DataEntry!F44,"/",DataEntry!N44)</f>
        <v>/</v>
      </c>
      <c r="F44" s="3" t="str">
        <f t="shared" si="5"/>
        <v>&lt;wpt lat="0" lon="0"&gt;</v>
      </c>
      <c r="G44" s="3" t="str">
        <f t="shared" si="6"/>
        <v>&lt;name&gt;--&lt;/name&gt;</v>
      </c>
      <c r="H44" s="3" t="str">
        <f t="shared" si="7"/>
        <v>&lt;cmt&gt;/&lt;/cmt&gt;</v>
      </c>
      <c r="I44" s="3" t="e">
        <f t="shared" si="8"/>
        <v>#N/A</v>
      </c>
      <c r="K44" s="3" t="e">
        <f t="shared" si="4"/>
        <v>#N/A</v>
      </c>
    </row>
    <row r="45" spans="1:11" x14ac:dyDescent="0.3">
      <c r="A45" s="3" t="str">
        <f>DataEntry!R45</f>
        <v>--</v>
      </c>
      <c r="B45" s="3">
        <f>DataEntry!B45</f>
        <v>0</v>
      </c>
      <c r="C45" s="3">
        <f>DataEntry!C45</f>
        <v>0</v>
      </c>
      <c r="D45" s="3" t="e">
        <f>CONCATENATE(DataEntry!T45,", ",DataEntry!S45)</f>
        <v>#N/A</v>
      </c>
      <c r="E45" s="23" t="str">
        <f>CONCATENATE(DataEntry!F45,"/",DataEntry!N45)</f>
        <v>/</v>
      </c>
      <c r="F45" s="3" t="str">
        <f t="shared" si="5"/>
        <v>&lt;wpt lat="0" lon="0"&gt;</v>
      </c>
      <c r="G45" s="3" t="str">
        <f t="shared" si="6"/>
        <v>&lt;name&gt;--&lt;/name&gt;</v>
      </c>
      <c r="H45" s="3" t="str">
        <f t="shared" si="7"/>
        <v>&lt;cmt&gt;/&lt;/cmt&gt;</v>
      </c>
      <c r="I45" s="3" t="e">
        <f t="shared" si="8"/>
        <v>#N/A</v>
      </c>
      <c r="K45" s="3" t="e">
        <f t="shared" si="4"/>
        <v>#N/A</v>
      </c>
    </row>
    <row r="46" spans="1:11" x14ac:dyDescent="0.3">
      <c r="A46" s="3" t="str">
        <f>DataEntry!R46</f>
        <v>--</v>
      </c>
      <c r="B46" s="3">
        <f>DataEntry!B46</f>
        <v>0</v>
      </c>
      <c r="C46" s="3">
        <f>DataEntry!C46</f>
        <v>0</v>
      </c>
      <c r="D46" s="3" t="e">
        <f>CONCATENATE(DataEntry!T46,", ",DataEntry!S46)</f>
        <v>#N/A</v>
      </c>
      <c r="E46" s="23" t="str">
        <f>CONCATENATE(DataEntry!F46,"/",DataEntry!N46)</f>
        <v>/</v>
      </c>
      <c r="F46" s="3" t="str">
        <f t="shared" si="5"/>
        <v>&lt;wpt lat="0" lon="0"&gt;</v>
      </c>
      <c r="G46" s="3" t="str">
        <f t="shared" si="6"/>
        <v>&lt;name&gt;--&lt;/name&gt;</v>
      </c>
      <c r="H46" s="3" t="str">
        <f t="shared" si="7"/>
        <v>&lt;cmt&gt;/&lt;/cmt&gt;</v>
      </c>
      <c r="I46" s="3" t="e">
        <f t="shared" si="8"/>
        <v>#N/A</v>
      </c>
      <c r="K46" s="3" t="e">
        <f t="shared" si="4"/>
        <v>#N/A</v>
      </c>
    </row>
    <row r="47" spans="1:11" x14ac:dyDescent="0.3">
      <c r="A47" s="3" t="str">
        <f>DataEntry!R47</f>
        <v>--</v>
      </c>
      <c r="B47" s="3">
        <f>DataEntry!B47</f>
        <v>0</v>
      </c>
      <c r="C47" s="3">
        <f>DataEntry!C47</f>
        <v>0</v>
      </c>
      <c r="D47" s="3" t="e">
        <f>CONCATENATE(DataEntry!T47,", ",DataEntry!S47)</f>
        <v>#N/A</v>
      </c>
      <c r="E47" s="23" t="str">
        <f>CONCATENATE(DataEntry!F47,"/",DataEntry!N47)</f>
        <v>/</v>
      </c>
      <c r="F47" s="3" t="str">
        <f t="shared" si="5"/>
        <v>&lt;wpt lat="0" lon="0"&gt;</v>
      </c>
      <c r="G47" s="3" t="str">
        <f t="shared" si="6"/>
        <v>&lt;name&gt;--&lt;/name&gt;</v>
      </c>
      <c r="H47" s="3" t="str">
        <f t="shared" si="7"/>
        <v>&lt;cmt&gt;/&lt;/cmt&gt;</v>
      </c>
      <c r="I47" s="3" t="e">
        <f t="shared" si="8"/>
        <v>#N/A</v>
      </c>
      <c r="K47" s="3" t="e">
        <f t="shared" si="4"/>
        <v>#N/A</v>
      </c>
    </row>
    <row r="48" spans="1:11" x14ac:dyDescent="0.3">
      <c r="A48" s="3" t="str">
        <f>DataEntry!R48</f>
        <v>--</v>
      </c>
      <c r="B48" s="3">
        <f>DataEntry!B48</f>
        <v>0</v>
      </c>
      <c r="C48" s="3">
        <f>DataEntry!C48</f>
        <v>0</v>
      </c>
      <c r="D48" s="3" t="e">
        <f>CONCATENATE(DataEntry!T48,", ",DataEntry!S48)</f>
        <v>#N/A</v>
      </c>
      <c r="E48" s="23" t="str">
        <f>CONCATENATE(DataEntry!F48,"/",DataEntry!N48)</f>
        <v>/</v>
      </c>
      <c r="F48" s="3" t="str">
        <f t="shared" si="5"/>
        <v>&lt;wpt lat="0" lon="0"&gt;</v>
      </c>
      <c r="G48" s="3" t="str">
        <f t="shared" si="6"/>
        <v>&lt;name&gt;--&lt;/name&gt;</v>
      </c>
      <c r="H48" s="3" t="str">
        <f t="shared" si="7"/>
        <v>&lt;cmt&gt;/&lt;/cmt&gt;</v>
      </c>
      <c r="I48" s="3" t="e">
        <f t="shared" si="8"/>
        <v>#N/A</v>
      </c>
      <c r="K48" s="3" t="e">
        <f t="shared" si="4"/>
        <v>#N/A</v>
      </c>
    </row>
    <row r="49" spans="1:11" x14ac:dyDescent="0.3">
      <c r="A49" s="3" t="str">
        <f>DataEntry!R49</f>
        <v>--</v>
      </c>
      <c r="B49" s="3">
        <f>DataEntry!B49</f>
        <v>0</v>
      </c>
      <c r="C49" s="3">
        <f>DataEntry!C49</f>
        <v>0</v>
      </c>
      <c r="D49" s="3" t="e">
        <f>CONCATENATE(DataEntry!T49,", ",DataEntry!S49)</f>
        <v>#N/A</v>
      </c>
      <c r="E49" s="23" t="str">
        <f>CONCATENATE(DataEntry!F49,"/",DataEntry!N49)</f>
        <v>/</v>
      </c>
      <c r="F49" s="3" t="str">
        <f t="shared" si="5"/>
        <v>&lt;wpt lat="0" lon="0"&gt;</v>
      </c>
      <c r="G49" s="3" t="str">
        <f t="shared" si="6"/>
        <v>&lt;name&gt;--&lt;/name&gt;</v>
      </c>
      <c r="H49" s="3" t="str">
        <f t="shared" si="7"/>
        <v>&lt;cmt&gt;/&lt;/cmt&gt;</v>
      </c>
      <c r="I49" s="3" t="e">
        <f t="shared" si="8"/>
        <v>#N/A</v>
      </c>
      <c r="K49" s="3" t="e">
        <f t="shared" si="4"/>
        <v>#N/A</v>
      </c>
    </row>
    <row r="50" spans="1:11" x14ac:dyDescent="0.3">
      <c r="A50" s="3" t="str">
        <f>DataEntry!R50</f>
        <v>--</v>
      </c>
      <c r="B50" s="3">
        <f>DataEntry!B50</f>
        <v>0</v>
      </c>
      <c r="C50" s="3">
        <f>DataEntry!C50</f>
        <v>0</v>
      </c>
      <c r="D50" s="3" t="e">
        <f>CONCATENATE(DataEntry!T50,", ",DataEntry!S50)</f>
        <v>#N/A</v>
      </c>
      <c r="E50" s="23" t="str">
        <f>CONCATENATE(DataEntry!F50,"/",DataEntry!N50)</f>
        <v>/</v>
      </c>
      <c r="F50" s="3" t="str">
        <f t="shared" si="5"/>
        <v>&lt;wpt lat="0" lon="0"&gt;</v>
      </c>
      <c r="G50" s="3" t="str">
        <f t="shared" si="6"/>
        <v>&lt;name&gt;--&lt;/name&gt;</v>
      </c>
      <c r="H50" s="3" t="str">
        <f t="shared" si="7"/>
        <v>&lt;cmt&gt;/&lt;/cmt&gt;</v>
      </c>
      <c r="I50" s="3" t="e">
        <f t="shared" si="8"/>
        <v>#N/A</v>
      </c>
      <c r="K50" s="3" t="e">
        <f t="shared" si="4"/>
        <v>#N/A</v>
      </c>
    </row>
    <row r="51" spans="1:11" x14ac:dyDescent="0.3">
      <c r="A51" s="3" t="str">
        <f>DataEntry!R51</f>
        <v>--</v>
      </c>
      <c r="B51" s="3">
        <f>DataEntry!B51</f>
        <v>0</v>
      </c>
      <c r="C51" s="3">
        <f>DataEntry!C51</f>
        <v>0</v>
      </c>
      <c r="D51" s="3" t="e">
        <f>CONCATENATE(DataEntry!T51,", ",DataEntry!S51)</f>
        <v>#N/A</v>
      </c>
      <c r="E51" s="23" t="str">
        <f>CONCATENATE(DataEntry!F51,"/",DataEntry!N51)</f>
        <v>/</v>
      </c>
      <c r="F51" s="3" t="str">
        <f t="shared" si="5"/>
        <v>&lt;wpt lat="0" lon="0"&gt;</v>
      </c>
      <c r="G51" s="3" t="str">
        <f t="shared" si="6"/>
        <v>&lt;name&gt;--&lt;/name&gt;</v>
      </c>
      <c r="H51" s="3" t="str">
        <f t="shared" si="7"/>
        <v>&lt;cmt&gt;/&lt;/cmt&gt;</v>
      </c>
      <c r="I51" s="3" t="e">
        <f t="shared" si="8"/>
        <v>#N/A</v>
      </c>
      <c r="K51" s="3" t="e">
        <f t="shared" si="4"/>
        <v>#N/A</v>
      </c>
    </row>
    <row r="52" spans="1:11" x14ac:dyDescent="0.3">
      <c r="A52" s="3" t="str">
        <f>DataEntry!R52</f>
        <v>--</v>
      </c>
      <c r="B52" s="3">
        <f>DataEntry!B52</f>
        <v>0</v>
      </c>
      <c r="C52" s="3">
        <f>DataEntry!C52</f>
        <v>0</v>
      </c>
      <c r="D52" s="3" t="e">
        <f>CONCATENATE(DataEntry!T52,", ",DataEntry!S52)</f>
        <v>#N/A</v>
      </c>
      <c r="E52" s="23" t="str">
        <f>CONCATENATE(DataEntry!F52,"/",DataEntry!N52)</f>
        <v>/</v>
      </c>
      <c r="F52" s="3" t="str">
        <f t="shared" si="5"/>
        <v>&lt;wpt lat="0" lon="0"&gt;</v>
      </c>
      <c r="G52" s="3" t="str">
        <f t="shared" si="6"/>
        <v>&lt;name&gt;--&lt;/name&gt;</v>
      </c>
      <c r="H52" s="3" t="str">
        <f t="shared" si="7"/>
        <v>&lt;cmt&gt;/&lt;/cmt&gt;</v>
      </c>
      <c r="I52" s="3" t="e">
        <f t="shared" si="8"/>
        <v>#N/A</v>
      </c>
      <c r="K52" s="3" t="e">
        <f t="shared" si="4"/>
        <v>#N/A</v>
      </c>
    </row>
    <row r="53" spans="1:11" x14ac:dyDescent="0.3">
      <c r="A53" s="3" t="str">
        <f>DataEntry!R53</f>
        <v>--</v>
      </c>
      <c r="B53" s="3">
        <f>DataEntry!B53</f>
        <v>0</v>
      </c>
      <c r="C53" s="3">
        <f>DataEntry!C53</f>
        <v>0</v>
      </c>
      <c r="D53" s="3" t="e">
        <f>CONCATENATE(DataEntry!T53,", ",DataEntry!S53)</f>
        <v>#N/A</v>
      </c>
      <c r="E53" s="23" t="str">
        <f>CONCATENATE(DataEntry!F53,"/",DataEntry!N53)</f>
        <v>/</v>
      </c>
      <c r="F53" s="3" t="str">
        <f t="shared" si="5"/>
        <v>&lt;wpt lat="0" lon="0"&gt;</v>
      </c>
      <c r="G53" s="3" t="str">
        <f t="shared" si="6"/>
        <v>&lt;name&gt;--&lt;/name&gt;</v>
      </c>
      <c r="H53" s="3" t="str">
        <f t="shared" si="7"/>
        <v>&lt;cmt&gt;/&lt;/cmt&gt;</v>
      </c>
      <c r="I53" s="3" t="e">
        <f t="shared" si="8"/>
        <v>#N/A</v>
      </c>
      <c r="K53" s="3" t="e">
        <f t="shared" si="4"/>
        <v>#N/A</v>
      </c>
    </row>
    <row r="54" spans="1:11" x14ac:dyDescent="0.3">
      <c r="A54" s="3" t="str">
        <f>DataEntry!R54</f>
        <v>--</v>
      </c>
      <c r="B54" s="3">
        <f>DataEntry!B54</f>
        <v>0</v>
      </c>
      <c r="C54" s="3">
        <f>DataEntry!C54</f>
        <v>0</v>
      </c>
      <c r="D54" s="3" t="e">
        <f>CONCATENATE(DataEntry!T54,", ",DataEntry!S54)</f>
        <v>#N/A</v>
      </c>
      <c r="E54" s="23" t="str">
        <f>CONCATENATE(DataEntry!F54,"/",DataEntry!N54)</f>
        <v>/</v>
      </c>
      <c r="F54" s="3" t="str">
        <f t="shared" si="5"/>
        <v>&lt;wpt lat="0" lon="0"&gt;</v>
      </c>
      <c r="G54" s="3" t="str">
        <f t="shared" si="6"/>
        <v>&lt;name&gt;--&lt;/name&gt;</v>
      </c>
      <c r="H54" s="3" t="str">
        <f t="shared" si="7"/>
        <v>&lt;cmt&gt;/&lt;/cmt&gt;</v>
      </c>
      <c r="I54" s="3" t="e">
        <f t="shared" si="8"/>
        <v>#N/A</v>
      </c>
      <c r="K54" s="3" t="e">
        <f t="shared" si="4"/>
        <v>#N/A</v>
      </c>
    </row>
    <row r="55" spans="1:11" x14ac:dyDescent="0.3">
      <c r="A55" s="3" t="str">
        <f>DataEntry!R55</f>
        <v>--</v>
      </c>
      <c r="B55" s="3">
        <f>DataEntry!B55</f>
        <v>0</v>
      </c>
      <c r="C55" s="3">
        <f>DataEntry!C55</f>
        <v>0</v>
      </c>
      <c r="D55" s="3" t="e">
        <f>CONCATENATE(DataEntry!T55,", ",DataEntry!S55)</f>
        <v>#N/A</v>
      </c>
      <c r="E55" s="23" t="str">
        <f>CONCATENATE(DataEntry!F55,"/",DataEntry!N55)</f>
        <v>/</v>
      </c>
      <c r="F55" s="3" t="str">
        <f t="shared" si="5"/>
        <v>&lt;wpt lat="0" lon="0"&gt;</v>
      </c>
      <c r="G55" s="3" t="str">
        <f t="shared" si="6"/>
        <v>&lt;name&gt;--&lt;/name&gt;</v>
      </c>
      <c r="H55" s="3" t="str">
        <f t="shared" si="7"/>
        <v>&lt;cmt&gt;/&lt;/cmt&gt;</v>
      </c>
      <c r="I55" s="3" t="e">
        <f t="shared" si="8"/>
        <v>#N/A</v>
      </c>
      <c r="K55" s="3" t="e">
        <f t="shared" si="4"/>
        <v>#N/A</v>
      </c>
    </row>
    <row r="56" spans="1:11" x14ac:dyDescent="0.3">
      <c r="A56" s="3" t="str">
        <f>DataEntry!R56</f>
        <v>--</v>
      </c>
      <c r="B56" s="3">
        <f>DataEntry!B56</f>
        <v>0</v>
      </c>
      <c r="C56" s="3">
        <f>DataEntry!C56</f>
        <v>0</v>
      </c>
      <c r="D56" s="3" t="e">
        <f>CONCATENATE(DataEntry!T56,", ",DataEntry!S56)</f>
        <v>#N/A</v>
      </c>
      <c r="E56" s="23" t="str">
        <f>CONCATENATE(DataEntry!F56,"/",DataEntry!N56)</f>
        <v>/</v>
      </c>
      <c r="F56" s="3" t="str">
        <f t="shared" si="5"/>
        <v>&lt;wpt lat="0" lon="0"&gt;</v>
      </c>
      <c r="G56" s="3" t="str">
        <f t="shared" si="6"/>
        <v>&lt;name&gt;--&lt;/name&gt;</v>
      </c>
      <c r="H56" s="3" t="str">
        <f t="shared" si="7"/>
        <v>&lt;cmt&gt;/&lt;/cmt&gt;</v>
      </c>
      <c r="I56" s="3" t="e">
        <f t="shared" si="8"/>
        <v>#N/A</v>
      </c>
      <c r="K56" s="3" t="e">
        <f t="shared" si="4"/>
        <v>#N/A</v>
      </c>
    </row>
    <row r="57" spans="1:11" x14ac:dyDescent="0.3">
      <c r="A57" s="3" t="str">
        <f>DataEntry!R57</f>
        <v>--</v>
      </c>
      <c r="B57" s="3">
        <f>DataEntry!B57</f>
        <v>0</v>
      </c>
      <c r="C57" s="3">
        <f>DataEntry!C57</f>
        <v>0</v>
      </c>
      <c r="D57" s="3" t="e">
        <f>CONCATENATE(DataEntry!T57,", ",DataEntry!S57)</f>
        <v>#N/A</v>
      </c>
      <c r="E57" s="23" t="str">
        <f>CONCATENATE(DataEntry!F57,"/",DataEntry!N57)</f>
        <v>/</v>
      </c>
      <c r="F57" s="3" t="str">
        <f t="shared" si="5"/>
        <v>&lt;wpt lat="0" lon="0"&gt;</v>
      </c>
      <c r="G57" s="3" t="str">
        <f t="shared" si="6"/>
        <v>&lt;name&gt;--&lt;/name&gt;</v>
      </c>
      <c r="H57" s="3" t="str">
        <f t="shared" si="7"/>
        <v>&lt;cmt&gt;/&lt;/cmt&gt;</v>
      </c>
      <c r="I57" s="3" t="e">
        <f t="shared" si="8"/>
        <v>#N/A</v>
      </c>
      <c r="K57" s="3" t="e">
        <f t="shared" si="4"/>
        <v>#N/A</v>
      </c>
    </row>
    <row r="58" spans="1:11" x14ac:dyDescent="0.3">
      <c r="A58" s="3" t="str">
        <f>DataEntry!R58</f>
        <v>--</v>
      </c>
      <c r="B58" s="3">
        <f>DataEntry!B58</f>
        <v>0</v>
      </c>
      <c r="C58" s="3">
        <f>DataEntry!C58</f>
        <v>0</v>
      </c>
      <c r="D58" s="3" t="e">
        <f>CONCATENATE(DataEntry!T58,", ",DataEntry!S58)</f>
        <v>#N/A</v>
      </c>
      <c r="E58" s="23" t="str">
        <f>CONCATENATE(DataEntry!F58,"/",DataEntry!N58)</f>
        <v>/</v>
      </c>
      <c r="F58" s="3" t="str">
        <f t="shared" si="5"/>
        <v>&lt;wpt lat="0" lon="0"&gt;</v>
      </c>
      <c r="G58" s="3" t="str">
        <f t="shared" si="6"/>
        <v>&lt;name&gt;--&lt;/name&gt;</v>
      </c>
      <c r="H58" s="3" t="str">
        <f t="shared" si="7"/>
        <v>&lt;cmt&gt;/&lt;/cmt&gt;</v>
      </c>
      <c r="I58" s="3" t="e">
        <f t="shared" si="8"/>
        <v>#N/A</v>
      </c>
      <c r="K58" s="3" t="e">
        <f t="shared" si="4"/>
        <v>#N/A</v>
      </c>
    </row>
    <row r="59" spans="1:11" x14ac:dyDescent="0.3">
      <c r="A59" s="3" t="str">
        <f>DataEntry!R59</f>
        <v>--</v>
      </c>
      <c r="B59" s="3">
        <f>DataEntry!B59</f>
        <v>0</v>
      </c>
      <c r="C59" s="3">
        <f>DataEntry!C59</f>
        <v>0</v>
      </c>
      <c r="D59" s="3" t="e">
        <f>CONCATENATE(DataEntry!T59,", ",DataEntry!S59)</f>
        <v>#N/A</v>
      </c>
      <c r="E59" s="23" t="str">
        <f>CONCATENATE(DataEntry!F59,"/",DataEntry!N59)</f>
        <v>/</v>
      </c>
      <c r="F59" s="3" t="str">
        <f t="shared" si="5"/>
        <v>&lt;wpt lat="0" lon="0"&gt;</v>
      </c>
      <c r="G59" s="3" t="str">
        <f t="shared" si="6"/>
        <v>&lt;name&gt;--&lt;/name&gt;</v>
      </c>
      <c r="H59" s="3" t="str">
        <f t="shared" si="7"/>
        <v>&lt;cmt&gt;/&lt;/cmt&gt;</v>
      </c>
      <c r="I59" s="3" t="e">
        <f t="shared" si="8"/>
        <v>#N/A</v>
      </c>
      <c r="K59" s="3" t="e">
        <f t="shared" si="4"/>
        <v>#N/A</v>
      </c>
    </row>
    <row r="60" spans="1:11" x14ac:dyDescent="0.3">
      <c r="A60" s="3" t="str">
        <f>DataEntry!R60</f>
        <v>--</v>
      </c>
      <c r="B60" s="3">
        <f>DataEntry!B60</f>
        <v>0</v>
      </c>
      <c r="C60" s="3">
        <f>DataEntry!C60</f>
        <v>0</v>
      </c>
      <c r="D60" s="3" t="e">
        <f>CONCATENATE(DataEntry!T60,", ",DataEntry!S60)</f>
        <v>#N/A</v>
      </c>
      <c r="E60" s="23" t="str">
        <f>CONCATENATE(DataEntry!F60,"/",DataEntry!N60)</f>
        <v>/</v>
      </c>
      <c r="F60" s="3" t="str">
        <f t="shared" si="5"/>
        <v>&lt;wpt lat="0" lon="0"&gt;</v>
      </c>
      <c r="G60" s="3" t="str">
        <f t="shared" si="6"/>
        <v>&lt;name&gt;--&lt;/name&gt;</v>
      </c>
      <c r="H60" s="3" t="str">
        <f t="shared" si="7"/>
        <v>&lt;cmt&gt;/&lt;/cmt&gt;</v>
      </c>
      <c r="I60" s="3" t="e">
        <f t="shared" si="8"/>
        <v>#N/A</v>
      </c>
      <c r="K60" s="3" t="e">
        <f t="shared" si="4"/>
        <v>#N/A</v>
      </c>
    </row>
    <row r="61" spans="1:11" x14ac:dyDescent="0.3">
      <c r="A61" s="3" t="str">
        <f>DataEntry!R61</f>
        <v>--</v>
      </c>
      <c r="B61" s="3">
        <f>DataEntry!B61</f>
        <v>0</v>
      </c>
      <c r="C61" s="3">
        <f>DataEntry!C61</f>
        <v>0</v>
      </c>
      <c r="D61" s="3" t="e">
        <f>CONCATENATE(DataEntry!T61,", ",DataEntry!S61)</f>
        <v>#N/A</v>
      </c>
      <c r="E61" s="23" t="str">
        <f>CONCATENATE(DataEntry!F61,"/",DataEntry!N61)</f>
        <v>/</v>
      </c>
      <c r="F61" s="3" t="str">
        <f t="shared" si="5"/>
        <v>&lt;wpt lat="0" lon="0"&gt;</v>
      </c>
      <c r="G61" s="3" t="str">
        <f t="shared" si="6"/>
        <v>&lt;name&gt;--&lt;/name&gt;</v>
      </c>
      <c r="H61" s="3" t="str">
        <f t="shared" si="7"/>
        <v>&lt;cmt&gt;/&lt;/cmt&gt;</v>
      </c>
      <c r="I61" s="3" t="e">
        <f t="shared" si="8"/>
        <v>#N/A</v>
      </c>
      <c r="K61" s="3" t="e">
        <f t="shared" si="4"/>
        <v>#N/A</v>
      </c>
    </row>
    <row r="62" spans="1:11" x14ac:dyDescent="0.3">
      <c r="A62" s="3" t="str">
        <f>DataEntry!R62</f>
        <v>--</v>
      </c>
      <c r="B62" s="3">
        <f>DataEntry!B62</f>
        <v>0</v>
      </c>
      <c r="C62" s="3">
        <f>DataEntry!C62</f>
        <v>0</v>
      </c>
      <c r="D62" s="3" t="e">
        <f>CONCATENATE(DataEntry!T62,", ",DataEntry!S62)</f>
        <v>#N/A</v>
      </c>
      <c r="E62" s="23" t="str">
        <f>CONCATENATE(DataEntry!F62,"/",DataEntry!N62)</f>
        <v>/</v>
      </c>
      <c r="F62" s="3" t="str">
        <f t="shared" si="5"/>
        <v>&lt;wpt lat="0" lon="0"&gt;</v>
      </c>
      <c r="G62" s="3" t="str">
        <f t="shared" si="6"/>
        <v>&lt;name&gt;--&lt;/name&gt;</v>
      </c>
      <c r="H62" s="3" t="str">
        <f t="shared" si="7"/>
        <v>&lt;cmt&gt;/&lt;/cmt&gt;</v>
      </c>
      <c r="I62" s="3" t="e">
        <f t="shared" si="8"/>
        <v>#N/A</v>
      </c>
      <c r="K62" s="3" t="e">
        <f t="shared" si="4"/>
        <v>#N/A</v>
      </c>
    </row>
    <row r="63" spans="1:11" x14ac:dyDescent="0.3">
      <c r="A63" s="3" t="str">
        <f>DataEntry!R63</f>
        <v>--</v>
      </c>
      <c r="B63" s="3">
        <f>DataEntry!B63</f>
        <v>0</v>
      </c>
      <c r="C63" s="3">
        <f>DataEntry!C63</f>
        <v>0</v>
      </c>
      <c r="D63" s="3" t="e">
        <f>CONCATENATE(DataEntry!T63,", ",DataEntry!S63)</f>
        <v>#N/A</v>
      </c>
      <c r="E63" s="23" t="str">
        <f>CONCATENATE(DataEntry!F63,"/",DataEntry!N63)</f>
        <v>/</v>
      </c>
      <c r="F63" s="3" t="str">
        <f t="shared" si="5"/>
        <v>&lt;wpt lat="0" lon="0"&gt;</v>
      </c>
      <c r="G63" s="3" t="str">
        <f t="shared" si="6"/>
        <v>&lt;name&gt;--&lt;/name&gt;</v>
      </c>
      <c r="H63" s="3" t="str">
        <f t="shared" si="7"/>
        <v>&lt;cmt&gt;/&lt;/cmt&gt;</v>
      </c>
      <c r="I63" s="3" t="e">
        <f t="shared" si="8"/>
        <v>#N/A</v>
      </c>
      <c r="K63" s="3" t="e">
        <f t="shared" si="4"/>
        <v>#N/A</v>
      </c>
    </row>
    <row r="64" spans="1:11" x14ac:dyDescent="0.3">
      <c r="A64" s="3" t="str">
        <f>DataEntry!R64</f>
        <v>--</v>
      </c>
      <c r="B64" s="3">
        <f>DataEntry!B64</f>
        <v>0</v>
      </c>
      <c r="C64" s="3">
        <f>DataEntry!C64</f>
        <v>0</v>
      </c>
      <c r="D64" s="3" t="e">
        <f>CONCATENATE(DataEntry!T64,", ",DataEntry!S64)</f>
        <v>#N/A</v>
      </c>
      <c r="E64" s="23" t="str">
        <f>CONCATENATE(DataEntry!F64,"/",DataEntry!N64)</f>
        <v>/</v>
      </c>
      <c r="F64" s="3" t="str">
        <f t="shared" si="5"/>
        <v>&lt;wpt lat="0" lon="0"&gt;</v>
      </c>
      <c r="G64" s="3" t="str">
        <f t="shared" si="6"/>
        <v>&lt;name&gt;--&lt;/name&gt;</v>
      </c>
      <c r="H64" s="3" t="str">
        <f t="shared" si="7"/>
        <v>&lt;cmt&gt;/&lt;/cmt&gt;</v>
      </c>
      <c r="I64" s="3" t="e">
        <f t="shared" si="8"/>
        <v>#N/A</v>
      </c>
      <c r="K64" s="3" t="e">
        <f t="shared" si="4"/>
        <v>#N/A</v>
      </c>
    </row>
    <row r="65" spans="1:11" x14ac:dyDescent="0.3">
      <c r="A65" s="3" t="str">
        <f>DataEntry!R65</f>
        <v>--</v>
      </c>
      <c r="B65" s="3">
        <f>DataEntry!B65</f>
        <v>0</v>
      </c>
      <c r="C65" s="3">
        <f>DataEntry!C65</f>
        <v>0</v>
      </c>
      <c r="D65" s="3" t="e">
        <f>CONCATENATE(DataEntry!T65,", ",DataEntry!S65)</f>
        <v>#N/A</v>
      </c>
      <c r="E65" s="23" t="str">
        <f>CONCATENATE(DataEntry!F65,"/",DataEntry!N65)</f>
        <v>/</v>
      </c>
      <c r="F65" s="3" t="str">
        <f t="shared" si="5"/>
        <v>&lt;wpt lat="0" lon="0"&gt;</v>
      </c>
      <c r="G65" s="3" t="str">
        <f t="shared" si="6"/>
        <v>&lt;name&gt;--&lt;/name&gt;</v>
      </c>
      <c r="H65" s="3" t="str">
        <f t="shared" si="7"/>
        <v>&lt;cmt&gt;/&lt;/cmt&gt;</v>
      </c>
      <c r="I65" s="3" t="e">
        <f t="shared" si="8"/>
        <v>#N/A</v>
      </c>
      <c r="K65" s="3" t="e">
        <f t="shared" si="4"/>
        <v>#N/A</v>
      </c>
    </row>
    <row r="66" spans="1:11" x14ac:dyDescent="0.3">
      <c r="A66" s="3" t="str">
        <f>DataEntry!R66</f>
        <v>--</v>
      </c>
      <c r="B66" s="3">
        <f>DataEntry!B66</f>
        <v>0</v>
      </c>
      <c r="C66" s="3">
        <f>DataEntry!C66</f>
        <v>0</v>
      </c>
      <c r="D66" s="3" t="e">
        <f>CONCATENATE(DataEntry!T66,", ",DataEntry!S66)</f>
        <v>#N/A</v>
      </c>
      <c r="E66" s="23" t="str">
        <f>CONCATENATE(DataEntry!F66,"/",DataEntry!N66)</f>
        <v>/</v>
      </c>
      <c r="F66" s="3" t="str">
        <f t="shared" ref="F66:F97" si="9">"&lt;wpt lat="&amp;CHAR(34)&amp;B66&amp;CHAR(34)&amp;" lon="&amp;CHAR(34)&amp;C66&amp;CHAR(34)&amp;"&gt;"</f>
        <v>&lt;wpt lat="0" lon="0"&gt;</v>
      </c>
      <c r="G66" s="3" t="str">
        <f t="shared" ref="G66:G97" si="10">"&lt;name&gt;"&amp;A66&amp;"&lt;/name&gt;"</f>
        <v>&lt;name&gt;--&lt;/name&gt;</v>
      </c>
      <c r="H66" s="3" t="str">
        <f t="shared" ref="H66:H97" si="11">"&lt;cmt&gt;"&amp;E66&amp;"&lt;/cmt&gt;"</f>
        <v>&lt;cmt&gt;/&lt;/cmt&gt;</v>
      </c>
      <c r="I66" s="3" t="e">
        <f t="shared" ref="I66:I97" si="12">"&lt;sym&gt;"&amp;D66&amp;"&lt;/sym&gt;"</f>
        <v>#N/A</v>
      </c>
      <c r="K66" s="3" t="e">
        <f t="shared" si="4"/>
        <v>#N/A</v>
      </c>
    </row>
    <row r="67" spans="1:11" x14ac:dyDescent="0.3">
      <c r="A67" s="3" t="str">
        <f>DataEntry!R67</f>
        <v>--</v>
      </c>
      <c r="B67" s="3">
        <f>DataEntry!B67</f>
        <v>0</v>
      </c>
      <c r="C67" s="3">
        <f>DataEntry!C67</f>
        <v>0</v>
      </c>
      <c r="D67" s="3" t="e">
        <f>CONCATENATE(DataEntry!T67,", ",DataEntry!S67)</f>
        <v>#N/A</v>
      </c>
      <c r="E67" s="23" t="str">
        <f>CONCATENATE(DataEntry!F67,"/",DataEntry!N67)</f>
        <v>/</v>
      </c>
      <c r="F67" s="3" t="str">
        <f t="shared" si="9"/>
        <v>&lt;wpt lat="0" lon="0"&gt;</v>
      </c>
      <c r="G67" s="3" t="str">
        <f t="shared" si="10"/>
        <v>&lt;name&gt;--&lt;/name&gt;</v>
      </c>
      <c r="H67" s="3" t="str">
        <f t="shared" si="11"/>
        <v>&lt;cmt&gt;/&lt;/cmt&gt;</v>
      </c>
      <c r="I67" s="3" t="e">
        <f t="shared" si="12"/>
        <v>#N/A</v>
      </c>
      <c r="K67" s="3" t="e">
        <f t="shared" ref="K67:K130" si="13">F67&amp;G67&amp;H67&amp;I67&amp;"&lt;/wpt&gt;"</f>
        <v>#N/A</v>
      </c>
    </row>
    <row r="68" spans="1:11" x14ac:dyDescent="0.3">
      <c r="A68" s="3" t="str">
        <f>DataEntry!R68</f>
        <v>--</v>
      </c>
      <c r="B68" s="3">
        <f>DataEntry!B68</f>
        <v>0</v>
      </c>
      <c r="C68" s="3">
        <f>DataEntry!C68</f>
        <v>0</v>
      </c>
      <c r="D68" s="3" t="e">
        <f>CONCATENATE(DataEntry!T68,", ",DataEntry!S68)</f>
        <v>#N/A</v>
      </c>
      <c r="E68" s="23" t="str">
        <f>CONCATENATE(DataEntry!F68,"/",DataEntry!N68)</f>
        <v>/</v>
      </c>
      <c r="F68" s="3" t="str">
        <f t="shared" si="9"/>
        <v>&lt;wpt lat="0" lon="0"&gt;</v>
      </c>
      <c r="G68" s="3" t="str">
        <f t="shared" si="10"/>
        <v>&lt;name&gt;--&lt;/name&gt;</v>
      </c>
      <c r="H68" s="3" t="str">
        <f t="shared" si="11"/>
        <v>&lt;cmt&gt;/&lt;/cmt&gt;</v>
      </c>
      <c r="I68" s="3" t="e">
        <f t="shared" si="12"/>
        <v>#N/A</v>
      </c>
      <c r="K68" s="3" t="e">
        <f t="shared" si="13"/>
        <v>#N/A</v>
      </c>
    </row>
    <row r="69" spans="1:11" x14ac:dyDescent="0.3">
      <c r="A69" s="3" t="str">
        <f>DataEntry!R69</f>
        <v>--</v>
      </c>
      <c r="B69" s="3">
        <f>DataEntry!B69</f>
        <v>0</v>
      </c>
      <c r="C69" s="3">
        <f>DataEntry!C69</f>
        <v>0</v>
      </c>
      <c r="D69" s="3" t="e">
        <f>CONCATENATE(DataEntry!T69,", ",DataEntry!S69)</f>
        <v>#N/A</v>
      </c>
      <c r="E69" s="23" t="str">
        <f>CONCATENATE(DataEntry!F69,"/",DataEntry!N69)</f>
        <v>/</v>
      </c>
      <c r="F69" s="3" t="str">
        <f t="shared" si="9"/>
        <v>&lt;wpt lat="0" lon="0"&gt;</v>
      </c>
      <c r="G69" s="3" t="str">
        <f t="shared" si="10"/>
        <v>&lt;name&gt;--&lt;/name&gt;</v>
      </c>
      <c r="H69" s="3" t="str">
        <f t="shared" si="11"/>
        <v>&lt;cmt&gt;/&lt;/cmt&gt;</v>
      </c>
      <c r="I69" s="3" t="e">
        <f t="shared" si="12"/>
        <v>#N/A</v>
      </c>
      <c r="K69" s="3" t="e">
        <f t="shared" si="13"/>
        <v>#N/A</v>
      </c>
    </row>
    <row r="70" spans="1:11" x14ac:dyDescent="0.3">
      <c r="A70" s="3" t="str">
        <f>DataEntry!R70</f>
        <v>--</v>
      </c>
      <c r="B70" s="3">
        <f>DataEntry!B70</f>
        <v>0</v>
      </c>
      <c r="C70" s="3">
        <f>DataEntry!C70</f>
        <v>0</v>
      </c>
      <c r="D70" s="3" t="e">
        <f>CONCATENATE(DataEntry!T70,", ",DataEntry!S70)</f>
        <v>#N/A</v>
      </c>
      <c r="E70" s="23" t="str">
        <f>CONCATENATE(DataEntry!F70,"/",DataEntry!N70)</f>
        <v>/</v>
      </c>
      <c r="F70" s="3" t="str">
        <f t="shared" si="9"/>
        <v>&lt;wpt lat="0" lon="0"&gt;</v>
      </c>
      <c r="G70" s="3" t="str">
        <f t="shared" si="10"/>
        <v>&lt;name&gt;--&lt;/name&gt;</v>
      </c>
      <c r="H70" s="3" t="str">
        <f t="shared" si="11"/>
        <v>&lt;cmt&gt;/&lt;/cmt&gt;</v>
      </c>
      <c r="I70" s="3" t="e">
        <f t="shared" si="12"/>
        <v>#N/A</v>
      </c>
      <c r="K70" s="3" t="e">
        <f t="shared" si="13"/>
        <v>#N/A</v>
      </c>
    </row>
    <row r="71" spans="1:11" x14ac:dyDescent="0.3">
      <c r="A71" s="3" t="str">
        <f>DataEntry!R71</f>
        <v>--</v>
      </c>
      <c r="B71" s="3">
        <f>DataEntry!B71</f>
        <v>0</v>
      </c>
      <c r="C71" s="3">
        <f>DataEntry!C71</f>
        <v>0</v>
      </c>
      <c r="D71" s="3" t="e">
        <f>CONCATENATE(DataEntry!T71,", ",DataEntry!S71)</f>
        <v>#N/A</v>
      </c>
      <c r="E71" s="23" t="str">
        <f>CONCATENATE(DataEntry!F71,"/",DataEntry!N71)</f>
        <v>/</v>
      </c>
      <c r="F71" s="3" t="str">
        <f t="shared" si="9"/>
        <v>&lt;wpt lat="0" lon="0"&gt;</v>
      </c>
      <c r="G71" s="3" t="str">
        <f t="shared" si="10"/>
        <v>&lt;name&gt;--&lt;/name&gt;</v>
      </c>
      <c r="H71" s="3" t="str">
        <f t="shared" si="11"/>
        <v>&lt;cmt&gt;/&lt;/cmt&gt;</v>
      </c>
      <c r="I71" s="3" t="e">
        <f t="shared" si="12"/>
        <v>#N/A</v>
      </c>
      <c r="K71" s="3" t="e">
        <f t="shared" si="13"/>
        <v>#N/A</v>
      </c>
    </row>
    <row r="72" spans="1:11" x14ac:dyDescent="0.3">
      <c r="A72" s="3" t="str">
        <f>DataEntry!R72</f>
        <v>--</v>
      </c>
      <c r="B72" s="3">
        <f>DataEntry!B72</f>
        <v>0</v>
      </c>
      <c r="C72" s="3">
        <f>DataEntry!C72</f>
        <v>0</v>
      </c>
      <c r="D72" s="3" t="e">
        <f>CONCATENATE(DataEntry!T72,", ",DataEntry!S72)</f>
        <v>#N/A</v>
      </c>
      <c r="E72" s="23" t="str">
        <f>CONCATENATE(DataEntry!F72,"/",DataEntry!N72)</f>
        <v>/</v>
      </c>
      <c r="F72" s="3" t="str">
        <f t="shared" si="9"/>
        <v>&lt;wpt lat="0" lon="0"&gt;</v>
      </c>
      <c r="G72" s="3" t="str">
        <f t="shared" si="10"/>
        <v>&lt;name&gt;--&lt;/name&gt;</v>
      </c>
      <c r="H72" s="3" t="str">
        <f t="shared" si="11"/>
        <v>&lt;cmt&gt;/&lt;/cmt&gt;</v>
      </c>
      <c r="I72" s="3" t="e">
        <f t="shared" si="12"/>
        <v>#N/A</v>
      </c>
      <c r="K72" s="3" t="e">
        <f t="shared" si="13"/>
        <v>#N/A</v>
      </c>
    </row>
    <row r="73" spans="1:11" x14ac:dyDescent="0.3">
      <c r="A73" s="3" t="str">
        <f>DataEntry!R73</f>
        <v>--</v>
      </c>
      <c r="B73" s="3">
        <f>DataEntry!B73</f>
        <v>0</v>
      </c>
      <c r="C73" s="3">
        <f>DataEntry!C73</f>
        <v>0</v>
      </c>
      <c r="D73" s="3" t="e">
        <f>CONCATENATE(DataEntry!T73,", ",DataEntry!S73)</f>
        <v>#N/A</v>
      </c>
      <c r="E73" s="23" t="str">
        <f>CONCATENATE(DataEntry!F73,"/",DataEntry!N73)</f>
        <v>/</v>
      </c>
      <c r="F73" s="3" t="str">
        <f t="shared" si="9"/>
        <v>&lt;wpt lat="0" lon="0"&gt;</v>
      </c>
      <c r="G73" s="3" t="str">
        <f t="shared" si="10"/>
        <v>&lt;name&gt;--&lt;/name&gt;</v>
      </c>
      <c r="H73" s="3" t="str">
        <f t="shared" si="11"/>
        <v>&lt;cmt&gt;/&lt;/cmt&gt;</v>
      </c>
      <c r="I73" s="3" t="e">
        <f t="shared" si="12"/>
        <v>#N/A</v>
      </c>
      <c r="K73" s="3" t="e">
        <f t="shared" si="13"/>
        <v>#N/A</v>
      </c>
    </row>
    <row r="74" spans="1:11" x14ac:dyDescent="0.3">
      <c r="A74" s="3" t="str">
        <f>DataEntry!R74</f>
        <v>--</v>
      </c>
      <c r="B74" s="3">
        <f>DataEntry!B74</f>
        <v>0</v>
      </c>
      <c r="C74" s="3">
        <f>DataEntry!C74</f>
        <v>0</v>
      </c>
      <c r="D74" s="3" t="e">
        <f>CONCATENATE(DataEntry!T74,", ",DataEntry!S74)</f>
        <v>#N/A</v>
      </c>
      <c r="E74" s="23" t="str">
        <f>CONCATENATE(DataEntry!F74,"/",DataEntry!N74)</f>
        <v>/</v>
      </c>
      <c r="F74" s="3" t="str">
        <f t="shared" si="9"/>
        <v>&lt;wpt lat="0" lon="0"&gt;</v>
      </c>
      <c r="G74" s="3" t="str">
        <f t="shared" si="10"/>
        <v>&lt;name&gt;--&lt;/name&gt;</v>
      </c>
      <c r="H74" s="3" t="str">
        <f t="shared" si="11"/>
        <v>&lt;cmt&gt;/&lt;/cmt&gt;</v>
      </c>
      <c r="I74" s="3" t="e">
        <f t="shared" si="12"/>
        <v>#N/A</v>
      </c>
      <c r="K74" s="3" t="e">
        <f t="shared" si="13"/>
        <v>#N/A</v>
      </c>
    </row>
    <row r="75" spans="1:11" x14ac:dyDescent="0.3">
      <c r="A75" s="3" t="str">
        <f>DataEntry!R75</f>
        <v>--</v>
      </c>
      <c r="B75" s="3">
        <f>DataEntry!B75</f>
        <v>0</v>
      </c>
      <c r="C75" s="3">
        <f>DataEntry!C75</f>
        <v>0</v>
      </c>
      <c r="D75" s="3" t="e">
        <f>CONCATENATE(DataEntry!T75,", ",DataEntry!S75)</f>
        <v>#N/A</v>
      </c>
      <c r="E75" s="23" t="str">
        <f>CONCATENATE(DataEntry!F75,"/",DataEntry!N75)</f>
        <v>/</v>
      </c>
      <c r="F75" s="3" t="str">
        <f t="shared" si="9"/>
        <v>&lt;wpt lat="0" lon="0"&gt;</v>
      </c>
      <c r="G75" s="3" t="str">
        <f t="shared" si="10"/>
        <v>&lt;name&gt;--&lt;/name&gt;</v>
      </c>
      <c r="H75" s="3" t="str">
        <f t="shared" si="11"/>
        <v>&lt;cmt&gt;/&lt;/cmt&gt;</v>
      </c>
      <c r="I75" s="3" t="e">
        <f t="shared" si="12"/>
        <v>#N/A</v>
      </c>
      <c r="K75" s="3" t="e">
        <f t="shared" si="13"/>
        <v>#N/A</v>
      </c>
    </row>
    <row r="76" spans="1:11" x14ac:dyDescent="0.3">
      <c r="A76" s="3" t="str">
        <f>DataEntry!R76</f>
        <v>--</v>
      </c>
      <c r="B76" s="3">
        <f>DataEntry!B76</f>
        <v>0</v>
      </c>
      <c r="C76" s="3">
        <f>DataEntry!C76</f>
        <v>0</v>
      </c>
      <c r="D76" s="3" t="e">
        <f>CONCATENATE(DataEntry!T76,", ",DataEntry!S76)</f>
        <v>#N/A</v>
      </c>
      <c r="E76" s="23" t="str">
        <f>CONCATENATE(DataEntry!F76,"/",DataEntry!N76)</f>
        <v>/</v>
      </c>
      <c r="F76" s="3" t="str">
        <f t="shared" si="9"/>
        <v>&lt;wpt lat="0" lon="0"&gt;</v>
      </c>
      <c r="G76" s="3" t="str">
        <f t="shared" si="10"/>
        <v>&lt;name&gt;--&lt;/name&gt;</v>
      </c>
      <c r="H76" s="3" t="str">
        <f t="shared" si="11"/>
        <v>&lt;cmt&gt;/&lt;/cmt&gt;</v>
      </c>
      <c r="I76" s="3" t="e">
        <f t="shared" si="12"/>
        <v>#N/A</v>
      </c>
      <c r="K76" s="3" t="e">
        <f t="shared" si="13"/>
        <v>#N/A</v>
      </c>
    </row>
    <row r="77" spans="1:11" x14ac:dyDescent="0.3">
      <c r="A77" s="3" t="str">
        <f>DataEntry!R77</f>
        <v>--</v>
      </c>
      <c r="B77" s="3">
        <f>DataEntry!B77</f>
        <v>0</v>
      </c>
      <c r="C77" s="3">
        <f>DataEntry!C77</f>
        <v>0</v>
      </c>
      <c r="D77" s="3" t="e">
        <f>CONCATENATE(DataEntry!T77,", ",DataEntry!S77)</f>
        <v>#N/A</v>
      </c>
      <c r="E77" s="23" t="str">
        <f>CONCATENATE(DataEntry!F77,"/",DataEntry!N77)</f>
        <v>/</v>
      </c>
      <c r="F77" s="3" t="str">
        <f t="shared" si="9"/>
        <v>&lt;wpt lat="0" lon="0"&gt;</v>
      </c>
      <c r="G77" s="3" t="str">
        <f t="shared" si="10"/>
        <v>&lt;name&gt;--&lt;/name&gt;</v>
      </c>
      <c r="H77" s="3" t="str">
        <f t="shared" si="11"/>
        <v>&lt;cmt&gt;/&lt;/cmt&gt;</v>
      </c>
      <c r="I77" s="3" t="e">
        <f t="shared" si="12"/>
        <v>#N/A</v>
      </c>
      <c r="K77" s="3" t="e">
        <f t="shared" si="13"/>
        <v>#N/A</v>
      </c>
    </row>
    <row r="78" spans="1:11" x14ac:dyDescent="0.3">
      <c r="A78" s="3" t="str">
        <f>DataEntry!R78</f>
        <v>--</v>
      </c>
      <c r="B78" s="3">
        <f>DataEntry!B78</f>
        <v>0</v>
      </c>
      <c r="C78" s="3">
        <f>DataEntry!C78</f>
        <v>0</v>
      </c>
      <c r="D78" s="3" t="e">
        <f>CONCATENATE(DataEntry!T78,", ",DataEntry!S78)</f>
        <v>#N/A</v>
      </c>
      <c r="E78" s="23" t="str">
        <f>CONCATENATE(DataEntry!F78,"/",DataEntry!N78)</f>
        <v>/</v>
      </c>
      <c r="F78" s="3" t="str">
        <f t="shared" si="9"/>
        <v>&lt;wpt lat="0" lon="0"&gt;</v>
      </c>
      <c r="G78" s="3" t="str">
        <f t="shared" si="10"/>
        <v>&lt;name&gt;--&lt;/name&gt;</v>
      </c>
      <c r="H78" s="3" t="str">
        <f t="shared" si="11"/>
        <v>&lt;cmt&gt;/&lt;/cmt&gt;</v>
      </c>
      <c r="I78" s="3" t="e">
        <f t="shared" si="12"/>
        <v>#N/A</v>
      </c>
      <c r="K78" s="3" t="e">
        <f t="shared" si="13"/>
        <v>#N/A</v>
      </c>
    </row>
    <row r="79" spans="1:11" x14ac:dyDescent="0.3">
      <c r="A79" s="3" t="str">
        <f>DataEntry!R79</f>
        <v>--</v>
      </c>
      <c r="B79" s="3">
        <f>DataEntry!B79</f>
        <v>0</v>
      </c>
      <c r="C79" s="3">
        <f>DataEntry!C79</f>
        <v>0</v>
      </c>
      <c r="D79" s="3" t="e">
        <f>CONCATENATE(DataEntry!T79,", ",DataEntry!S79)</f>
        <v>#N/A</v>
      </c>
      <c r="E79" s="23" t="str">
        <f>CONCATENATE(DataEntry!F79,"/",DataEntry!N79)</f>
        <v>/</v>
      </c>
      <c r="F79" s="3" t="str">
        <f t="shared" si="9"/>
        <v>&lt;wpt lat="0" lon="0"&gt;</v>
      </c>
      <c r="G79" s="3" t="str">
        <f t="shared" si="10"/>
        <v>&lt;name&gt;--&lt;/name&gt;</v>
      </c>
      <c r="H79" s="3" t="str">
        <f t="shared" si="11"/>
        <v>&lt;cmt&gt;/&lt;/cmt&gt;</v>
      </c>
      <c r="I79" s="3" t="e">
        <f t="shared" si="12"/>
        <v>#N/A</v>
      </c>
      <c r="K79" s="3" t="e">
        <f t="shared" si="13"/>
        <v>#N/A</v>
      </c>
    </row>
    <row r="80" spans="1:11" x14ac:dyDescent="0.3">
      <c r="A80" s="3" t="str">
        <f>DataEntry!R80</f>
        <v>--</v>
      </c>
      <c r="B80" s="3">
        <f>DataEntry!B80</f>
        <v>0</v>
      </c>
      <c r="C80" s="3">
        <f>DataEntry!C80</f>
        <v>0</v>
      </c>
      <c r="D80" s="3" t="e">
        <f>CONCATENATE(DataEntry!T80,", ",DataEntry!S80)</f>
        <v>#N/A</v>
      </c>
      <c r="E80" s="23" t="str">
        <f>CONCATENATE(DataEntry!F80,"/",DataEntry!N80)</f>
        <v>/</v>
      </c>
      <c r="F80" s="3" t="str">
        <f t="shared" si="9"/>
        <v>&lt;wpt lat="0" lon="0"&gt;</v>
      </c>
      <c r="G80" s="3" t="str">
        <f t="shared" si="10"/>
        <v>&lt;name&gt;--&lt;/name&gt;</v>
      </c>
      <c r="H80" s="3" t="str">
        <f t="shared" si="11"/>
        <v>&lt;cmt&gt;/&lt;/cmt&gt;</v>
      </c>
      <c r="I80" s="3" t="e">
        <f t="shared" si="12"/>
        <v>#N/A</v>
      </c>
      <c r="K80" s="3" t="e">
        <f t="shared" si="13"/>
        <v>#N/A</v>
      </c>
    </row>
    <row r="81" spans="1:11" x14ac:dyDescent="0.3">
      <c r="A81" s="3" t="str">
        <f>DataEntry!R81</f>
        <v>--</v>
      </c>
      <c r="B81" s="3">
        <f>DataEntry!B81</f>
        <v>0</v>
      </c>
      <c r="C81" s="3">
        <f>DataEntry!C81</f>
        <v>0</v>
      </c>
      <c r="D81" s="3" t="e">
        <f>CONCATENATE(DataEntry!T81,", ",DataEntry!S81)</f>
        <v>#N/A</v>
      </c>
      <c r="E81" s="23" t="str">
        <f>CONCATENATE(DataEntry!F81,"/",DataEntry!N81)</f>
        <v>/</v>
      </c>
      <c r="F81" s="3" t="str">
        <f t="shared" si="9"/>
        <v>&lt;wpt lat="0" lon="0"&gt;</v>
      </c>
      <c r="G81" s="3" t="str">
        <f t="shared" si="10"/>
        <v>&lt;name&gt;--&lt;/name&gt;</v>
      </c>
      <c r="H81" s="3" t="str">
        <f t="shared" si="11"/>
        <v>&lt;cmt&gt;/&lt;/cmt&gt;</v>
      </c>
      <c r="I81" s="3" t="e">
        <f t="shared" si="12"/>
        <v>#N/A</v>
      </c>
      <c r="K81" s="3" t="e">
        <f t="shared" si="13"/>
        <v>#N/A</v>
      </c>
    </row>
    <row r="82" spans="1:11" x14ac:dyDescent="0.3">
      <c r="A82" s="3" t="str">
        <f>DataEntry!R82</f>
        <v>--</v>
      </c>
      <c r="B82" s="3">
        <f>DataEntry!B82</f>
        <v>0</v>
      </c>
      <c r="C82" s="3">
        <f>DataEntry!C82</f>
        <v>0</v>
      </c>
      <c r="D82" s="3" t="e">
        <f>CONCATENATE(DataEntry!T82,", ",DataEntry!S82)</f>
        <v>#N/A</v>
      </c>
      <c r="E82" s="23" t="str">
        <f>CONCATENATE(DataEntry!F82,"/",DataEntry!N82)</f>
        <v>/</v>
      </c>
      <c r="F82" s="3" t="str">
        <f t="shared" si="9"/>
        <v>&lt;wpt lat="0" lon="0"&gt;</v>
      </c>
      <c r="G82" s="3" t="str">
        <f t="shared" si="10"/>
        <v>&lt;name&gt;--&lt;/name&gt;</v>
      </c>
      <c r="H82" s="3" t="str">
        <f t="shared" si="11"/>
        <v>&lt;cmt&gt;/&lt;/cmt&gt;</v>
      </c>
      <c r="I82" s="3" t="e">
        <f t="shared" si="12"/>
        <v>#N/A</v>
      </c>
      <c r="K82" s="3" t="e">
        <f t="shared" si="13"/>
        <v>#N/A</v>
      </c>
    </row>
    <row r="83" spans="1:11" x14ac:dyDescent="0.3">
      <c r="A83" s="3" t="str">
        <f>DataEntry!R83</f>
        <v>--</v>
      </c>
      <c r="B83" s="3">
        <f>DataEntry!B83</f>
        <v>0</v>
      </c>
      <c r="C83" s="3">
        <f>DataEntry!C83</f>
        <v>0</v>
      </c>
      <c r="D83" s="3" t="e">
        <f>CONCATENATE(DataEntry!T83,", ",DataEntry!S83)</f>
        <v>#N/A</v>
      </c>
      <c r="E83" s="23" t="str">
        <f>CONCATENATE(DataEntry!F83,"/",DataEntry!N83)</f>
        <v>/</v>
      </c>
      <c r="F83" s="3" t="str">
        <f t="shared" si="9"/>
        <v>&lt;wpt lat="0" lon="0"&gt;</v>
      </c>
      <c r="G83" s="3" t="str">
        <f t="shared" si="10"/>
        <v>&lt;name&gt;--&lt;/name&gt;</v>
      </c>
      <c r="H83" s="3" t="str">
        <f t="shared" si="11"/>
        <v>&lt;cmt&gt;/&lt;/cmt&gt;</v>
      </c>
      <c r="I83" s="3" t="e">
        <f t="shared" si="12"/>
        <v>#N/A</v>
      </c>
      <c r="K83" s="3" t="e">
        <f t="shared" si="13"/>
        <v>#N/A</v>
      </c>
    </row>
    <row r="84" spans="1:11" x14ac:dyDescent="0.3">
      <c r="A84" s="3" t="str">
        <f>DataEntry!R84</f>
        <v>--</v>
      </c>
      <c r="B84" s="3">
        <f>DataEntry!B84</f>
        <v>0</v>
      </c>
      <c r="C84" s="3">
        <f>DataEntry!C84</f>
        <v>0</v>
      </c>
      <c r="D84" s="3" t="e">
        <f>CONCATENATE(DataEntry!T84,", ",DataEntry!S84)</f>
        <v>#N/A</v>
      </c>
      <c r="E84" s="23" t="str">
        <f>CONCATENATE(DataEntry!F84,"/",DataEntry!N84)</f>
        <v>/</v>
      </c>
      <c r="F84" s="3" t="str">
        <f t="shared" si="9"/>
        <v>&lt;wpt lat="0" lon="0"&gt;</v>
      </c>
      <c r="G84" s="3" t="str">
        <f t="shared" si="10"/>
        <v>&lt;name&gt;--&lt;/name&gt;</v>
      </c>
      <c r="H84" s="3" t="str">
        <f t="shared" si="11"/>
        <v>&lt;cmt&gt;/&lt;/cmt&gt;</v>
      </c>
      <c r="I84" s="3" t="e">
        <f t="shared" si="12"/>
        <v>#N/A</v>
      </c>
      <c r="K84" s="3" t="e">
        <f t="shared" si="13"/>
        <v>#N/A</v>
      </c>
    </row>
    <row r="85" spans="1:11" x14ac:dyDescent="0.3">
      <c r="A85" s="3" t="str">
        <f>DataEntry!R85</f>
        <v>--</v>
      </c>
      <c r="B85" s="3">
        <f>DataEntry!B85</f>
        <v>0</v>
      </c>
      <c r="C85" s="3">
        <f>DataEntry!C85</f>
        <v>0</v>
      </c>
      <c r="D85" s="3" t="e">
        <f>CONCATENATE(DataEntry!T85,", ",DataEntry!S85)</f>
        <v>#N/A</v>
      </c>
      <c r="E85" s="23" t="str">
        <f>CONCATENATE(DataEntry!F85,"/",DataEntry!N85)</f>
        <v>/</v>
      </c>
      <c r="F85" s="3" t="str">
        <f t="shared" si="9"/>
        <v>&lt;wpt lat="0" lon="0"&gt;</v>
      </c>
      <c r="G85" s="3" t="str">
        <f t="shared" si="10"/>
        <v>&lt;name&gt;--&lt;/name&gt;</v>
      </c>
      <c r="H85" s="3" t="str">
        <f t="shared" si="11"/>
        <v>&lt;cmt&gt;/&lt;/cmt&gt;</v>
      </c>
      <c r="I85" s="3" t="e">
        <f t="shared" si="12"/>
        <v>#N/A</v>
      </c>
      <c r="K85" s="3" t="e">
        <f t="shared" si="13"/>
        <v>#N/A</v>
      </c>
    </row>
    <row r="86" spans="1:11" x14ac:dyDescent="0.3">
      <c r="A86" s="3" t="str">
        <f>DataEntry!R86</f>
        <v>--</v>
      </c>
      <c r="B86" s="3">
        <f>DataEntry!B86</f>
        <v>0</v>
      </c>
      <c r="C86" s="3">
        <f>DataEntry!C86</f>
        <v>0</v>
      </c>
      <c r="D86" s="3" t="e">
        <f>CONCATENATE(DataEntry!T86,", ",DataEntry!S86)</f>
        <v>#N/A</v>
      </c>
      <c r="E86" s="23" t="str">
        <f>CONCATENATE(DataEntry!F86,"/",DataEntry!N86)</f>
        <v>/</v>
      </c>
      <c r="F86" s="3" t="str">
        <f t="shared" si="9"/>
        <v>&lt;wpt lat="0" lon="0"&gt;</v>
      </c>
      <c r="G86" s="3" t="str">
        <f t="shared" si="10"/>
        <v>&lt;name&gt;--&lt;/name&gt;</v>
      </c>
      <c r="H86" s="3" t="str">
        <f t="shared" si="11"/>
        <v>&lt;cmt&gt;/&lt;/cmt&gt;</v>
      </c>
      <c r="I86" s="3" t="e">
        <f t="shared" si="12"/>
        <v>#N/A</v>
      </c>
      <c r="K86" s="3" t="e">
        <f t="shared" si="13"/>
        <v>#N/A</v>
      </c>
    </row>
    <row r="87" spans="1:11" x14ac:dyDescent="0.3">
      <c r="A87" s="3" t="str">
        <f>DataEntry!R87</f>
        <v>--</v>
      </c>
      <c r="B87" s="3">
        <f>DataEntry!B87</f>
        <v>0</v>
      </c>
      <c r="C87" s="3">
        <f>DataEntry!C87</f>
        <v>0</v>
      </c>
      <c r="D87" s="3" t="e">
        <f>CONCATENATE(DataEntry!T87,", ",DataEntry!S87)</f>
        <v>#N/A</v>
      </c>
      <c r="E87" s="23" t="str">
        <f>CONCATENATE(DataEntry!F87,"/",DataEntry!N87)</f>
        <v>/</v>
      </c>
      <c r="F87" s="3" t="str">
        <f t="shared" si="9"/>
        <v>&lt;wpt lat="0" lon="0"&gt;</v>
      </c>
      <c r="G87" s="3" t="str">
        <f t="shared" si="10"/>
        <v>&lt;name&gt;--&lt;/name&gt;</v>
      </c>
      <c r="H87" s="3" t="str">
        <f t="shared" si="11"/>
        <v>&lt;cmt&gt;/&lt;/cmt&gt;</v>
      </c>
      <c r="I87" s="3" t="e">
        <f t="shared" si="12"/>
        <v>#N/A</v>
      </c>
      <c r="K87" s="3" t="e">
        <f t="shared" si="13"/>
        <v>#N/A</v>
      </c>
    </row>
    <row r="88" spans="1:11" x14ac:dyDescent="0.3">
      <c r="A88" s="3" t="str">
        <f>DataEntry!R88</f>
        <v>--</v>
      </c>
      <c r="B88" s="3">
        <f>DataEntry!B88</f>
        <v>0</v>
      </c>
      <c r="C88" s="3">
        <f>DataEntry!C88</f>
        <v>0</v>
      </c>
      <c r="D88" s="3" t="e">
        <f>CONCATENATE(DataEntry!T88,", ",DataEntry!S88)</f>
        <v>#N/A</v>
      </c>
      <c r="E88" s="23" t="str">
        <f>CONCATENATE(DataEntry!F88,"/",DataEntry!N88)</f>
        <v>/</v>
      </c>
      <c r="F88" s="3" t="str">
        <f t="shared" si="9"/>
        <v>&lt;wpt lat="0" lon="0"&gt;</v>
      </c>
      <c r="G88" s="3" t="str">
        <f t="shared" si="10"/>
        <v>&lt;name&gt;--&lt;/name&gt;</v>
      </c>
      <c r="H88" s="3" t="str">
        <f t="shared" si="11"/>
        <v>&lt;cmt&gt;/&lt;/cmt&gt;</v>
      </c>
      <c r="I88" s="3" t="e">
        <f t="shared" si="12"/>
        <v>#N/A</v>
      </c>
      <c r="K88" s="3" t="e">
        <f t="shared" si="13"/>
        <v>#N/A</v>
      </c>
    </row>
    <row r="89" spans="1:11" x14ac:dyDescent="0.3">
      <c r="A89" s="3" t="str">
        <f>DataEntry!R89</f>
        <v>--</v>
      </c>
      <c r="B89" s="3">
        <f>DataEntry!B89</f>
        <v>0</v>
      </c>
      <c r="C89" s="3">
        <f>DataEntry!C89</f>
        <v>0</v>
      </c>
      <c r="D89" s="3" t="e">
        <f>CONCATENATE(DataEntry!T89,", ",DataEntry!S89)</f>
        <v>#N/A</v>
      </c>
      <c r="E89" s="23" t="str">
        <f>CONCATENATE(DataEntry!F89,"/",DataEntry!N89)</f>
        <v>/</v>
      </c>
      <c r="F89" s="3" t="str">
        <f t="shared" si="9"/>
        <v>&lt;wpt lat="0" lon="0"&gt;</v>
      </c>
      <c r="G89" s="3" t="str">
        <f t="shared" si="10"/>
        <v>&lt;name&gt;--&lt;/name&gt;</v>
      </c>
      <c r="H89" s="3" t="str">
        <f t="shared" si="11"/>
        <v>&lt;cmt&gt;/&lt;/cmt&gt;</v>
      </c>
      <c r="I89" s="3" t="e">
        <f t="shared" si="12"/>
        <v>#N/A</v>
      </c>
      <c r="K89" s="3" t="e">
        <f t="shared" si="13"/>
        <v>#N/A</v>
      </c>
    </row>
    <row r="90" spans="1:11" x14ac:dyDescent="0.3">
      <c r="A90" s="3" t="str">
        <f>DataEntry!R90</f>
        <v>--</v>
      </c>
      <c r="B90" s="3">
        <f>DataEntry!B90</f>
        <v>0</v>
      </c>
      <c r="C90" s="3">
        <f>DataEntry!C90</f>
        <v>0</v>
      </c>
      <c r="D90" s="3" t="e">
        <f>CONCATENATE(DataEntry!T90,", ",DataEntry!S90)</f>
        <v>#N/A</v>
      </c>
      <c r="E90" s="23" t="str">
        <f>CONCATENATE(DataEntry!F90,"/",DataEntry!N90)</f>
        <v>/</v>
      </c>
      <c r="F90" s="3" t="str">
        <f t="shared" si="9"/>
        <v>&lt;wpt lat="0" lon="0"&gt;</v>
      </c>
      <c r="G90" s="3" t="str">
        <f t="shared" si="10"/>
        <v>&lt;name&gt;--&lt;/name&gt;</v>
      </c>
      <c r="H90" s="3" t="str">
        <f t="shared" si="11"/>
        <v>&lt;cmt&gt;/&lt;/cmt&gt;</v>
      </c>
      <c r="I90" s="3" t="e">
        <f t="shared" si="12"/>
        <v>#N/A</v>
      </c>
      <c r="K90" s="3" t="e">
        <f t="shared" si="13"/>
        <v>#N/A</v>
      </c>
    </row>
    <row r="91" spans="1:11" x14ac:dyDescent="0.3">
      <c r="A91" s="3" t="str">
        <f>DataEntry!R91</f>
        <v>--</v>
      </c>
      <c r="B91" s="3">
        <f>DataEntry!B91</f>
        <v>0</v>
      </c>
      <c r="C91" s="3">
        <f>DataEntry!C91</f>
        <v>0</v>
      </c>
      <c r="D91" s="3" t="e">
        <f>CONCATENATE(DataEntry!T91,", ",DataEntry!S91)</f>
        <v>#N/A</v>
      </c>
      <c r="E91" s="23" t="str">
        <f>CONCATENATE(DataEntry!F91,"/",DataEntry!N91)</f>
        <v>/</v>
      </c>
      <c r="F91" s="3" t="str">
        <f t="shared" si="9"/>
        <v>&lt;wpt lat="0" lon="0"&gt;</v>
      </c>
      <c r="G91" s="3" t="str">
        <f t="shared" si="10"/>
        <v>&lt;name&gt;--&lt;/name&gt;</v>
      </c>
      <c r="H91" s="3" t="str">
        <f t="shared" si="11"/>
        <v>&lt;cmt&gt;/&lt;/cmt&gt;</v>
      </c>
      <c r="I91" s="3" t="e">
        <f t="shared" si="12"/>
        <v>#N/A</v>
      </c>
      <c r="K91" s="3" t="e">
        <f t="shared" si="13"/>
        <v>#N/A</v>
      </c>
    </row>
    <row r="92" spans="1:11" x14ac:dyDescent="0.3">
      <c r="A92" s="3" t="str">
        <f>DataEntry!R92</f>
        <v>--</v>
      </c>
      <c r="B92" s="3">
        <f>DataEntry!B92</f>
        <v>0</v>
      </c>
      <c r="C92" s="3">
        <f>DataEntry!C92</f>
        <v>0</v>
      </c>
      <c r="D92" s="3" t="e">
        <f>CONCATENATE(DataEntry!T92,", ",DataEntry!S92)</f>
        <v>#N/A</v>
      </c>
      <c r="E92" s="23" t="str">
        <f>CONCATENATE(DataEntry!F92,"/",DataEntry!N92)</f>
        <v>/</v>
      </c>
      <c r="F92" s="3" t="str">
        <f t="shared" si="9"/>
        <v>&lt;wpt lat="0" lon="0"&gt;</v>
      </c>
      <c r="G92" s="3" t="str">
        <f t="shared" si="10"/>
        <v>&lt;name&gt;--&lt;/name&gt;</v>
      </c>
      <c r="H92" s="3" t="str">
        <f t="shared" si="11"/>
        <v>&lt;cmt&gt;/&lt;/cmt&gt;</v>
      </c>
      <c r="I92" s="3" t="e">
        <f t="shared" si="12"/>
        <v>#N/A</v>
      </c>
      <c r="K92" s="3" t="e">
        <f t="shared" si="13"/>
        <v>#N/A</v>
      </c>
    </row>
    <row r="93" spans="1:11" x14ac:dyDescent="0.3">
      <c r="A93" s="3" t="str">
        <f>DataEntry!R93</f>
        <v>--</v>
      </c>
      <c r="B93" s="3">
        <f>DataEntry!B93</f>
        <v>0</v>
      </c>
      <c r="C93" s="3">
        <f>DataEntry!C93</f>
        <v>0</v>
      </c>
      <c r="D93" s="3" t="e">
        <f>CONCATENATE(DataEntry!T93,", ",DataEntry!S93)</f>
        <v>#N/A</v>
      </c>
      <c r="E93" s="23" t="str">
        <f>CONCATENATE(DataEntry!F93,"/",DataEntry!N93)</f>
        <v>/</v>
      </c>
      <c r="F93" s="3" t="str">
        <f t="shared" si="9"/>
        <v>&lt;wpt lat="0" lon="0"&gt;</v>
      </c>
      <c r="G93" s="3" t="str">
        <f t="shared" si="10"/>
        <v>&lt;name&gt;--&lt;/name&gt;</v>
      </c>
      <c r="H93" s="3" t="str">
        <f t="shared" si="11"/>
        <v>&lt;cmt&gt;/&lt;/cmt&gt;</v>
      </c>
      <c r="I93" s="3" t="e">
        <f t="shared" si="12"/>
        <v>#N/A</v>
      </c>
      <c r="K93" s="3" t="e">
        <f t="shared" si="13"/>
        <v>#N/A</v>
      </c>
    </row>
    <row r="94" spans="1:11" x14ac:dyDescent="0.3">
      <c r="A94" s="3" t="str">
        <f>DataEntry!R94</f>
        <v>--</v>
      </c>
      <c r="B94" s="3">
        <f>DataEntry!B94</f>
        <v>0</v>
      </c>
      <c r="C94" s="3">
        <f>DataEntry!C94</f>
        <v>0</v>
      </c>
      <c r="D94" s="3" t="e">
        <f>CONCATENATE(DataEntry!T94,", ",DataEntry!S94)</f>
        <v>#N/A</v>
      </c>
      <c r="E94" s="23" t="str">
        <f>CONCATENATE(DataEntry!F94,"/",DataEntry!N94)</f>
        <v>/</v>
      </c>
      <c r="F94" s="3" t="str">
        <f t="shared" si="9"/>
        <v>&lt;wpt lat="0" lon="0"&gt;</v>
      </c>
      <c r="G94" s="3" t="str">
        <f t="shared" si="10"/>
        <v>&lt;name&gt;--&lt;/name&gt;</v>
      </c>
      <c r="H94" s="3" t="str">
        <f t="shared" si="11"/>
        <v>&lt;cmt&gt;/&lt;/cmt&gt;</v>
      </c>
      <c r="I94" s="3" t="e">
        <f t="shared" si="12"/>
        <v>#N/A</v>
      </c>
      <c r="K94" s="3" t="e">
        <f t="shared" si="13"/>
        <v>#N/A</v>
      </c>
    </row>
    <row r="95" spans="1:11" x14ac:dyDescent="0.3">
      <c r="A95" s="3" t="str">
        <f>DataEntry!R95</f>
        <v>--</v>
      </c>
      <c r="B95" s="3">
        <f>DataEntry!B95</f>
        <v>0</v>
      </c>
      <c r="C95" s="3">
        <f>DataEntry!C95</f>
        <v>0</v>
      </c>
      <c r="D95" s="3" t="e">
        <f>CONCATENATE(DataEntry!T95,", ",DataEntry!S95)</f>
        <v>#N/A</v>
      </c>
      <c r="E95" s="23" t="str">
        <f>CONCATENATE(DataEntry!F95,"/",DataEntry!N95)</f>
        <v>/</v>
      </c>
      <c r="F95" s="3" t="str">
        <f t="shared" si="9"/>
        <v>&lt;wpt lat="0" lon="0"&gt;</v>
      </c>
      <c r="G95" s="3" t="str">
        <f t="shared" si="10"/>
        <v>&lt;name&gt;--&lt;/name&gt;</v>
      </c>
      <c r="H95" s="3" t="str">
        <f t="shared" si="11"/>
        <v>&lt;cmt&gt;/&lt;/cmt&gt;</v>
      </c>
      <c r="I95" s="3" t="e">
        <f t="shared" si="12"/>
        <v>#N/A</v>
      </c>
      <c r="K95" s="3" t="e">
        <f t="shared" si="13"/>
        <v>#N/A</v>
      </c>
    </row>
    <row r="96" spans="1:11" x14ac:dyDescent="0.3">
      <c r="A96" s="3" t="str">
        <f>DataEntry!R96</f>
        <v>--</v>
      </c>
      <c r="B96" s="3">
        <f>DataEntry!B96</f>
        <v>0</v>
      </c>
      <c r="C96" s="3">
        <f>DataEntry!C96</f>
        <v>0</v>
      </c>
      <c r="D96" s="3" t="e">
        <f>CONCATENATE(DataEntry!T96,", ",DataEntry!S96)</f>
        <v>#N/A</v>
      </c>
      <c r="E96" s="23" t="str">
        <f>CONCATENATE(DataEntry!F96,"/",DataEntry!N96)</f>
        <v>/</v>
      </c>
      <c r="F96" s="3" t="str">
        <f t="shared" si="9"/>
        <v>&lt;wpt lat="0" lon="0"&gt;</v>
      </c>
      <c r="G96" s="3" t="str">
        <f t="shared" si="10"/>
        <v>&lt;name&gt;--&lt;/name&gt;</v>
      </c>
      <c r="H96" s="3" t="str">
        <f t="shared" si="11"/>
        <v>&lt;cmt&gt;/&lt;/cmt&gt;</v>
      </c>
      <c r="I96" s="3" t="e">
        <f t="shared" si="12"/>
        <v>#N/A</v>
      </c>
      <c r="K96" s="3" t="e">
        <f t="shared" si="13"/>
        <v>#N/A</v>
      </c>
    </row>
    <row r="97" spans="1:11" x14ac:dyDescent="0.3">
      <c r="A97" s="3" t="str">
        <f>DataEntry!R97</f>
        <v>--</v>
      </c>
      <c r="B97" s="3">
        <f>DataEntry!B97</f>
        <v>0</v>
      </c>
      <c r="C97" s="3">
        <f>DataEntry!C97</f>
        <v>0</v>
      </c>
      <c r="D97" s="3" t="e">
        <f>CONCATENATE(DataEntry!T97,", ",DataEntry!S97)</f>
        <v>#N/A</v>
      </c>
      <c r="E97" s="23" t="str">
        <f>CONCATENATE(DataEntry!F97,"/",DataEntry!N97)</f>
        <v>/</v>
      </c>
      <c r="F97" s="3" t="str">
        <f t="shared" si="9"/>
        <v>&lt;wpt lat="0" lon="0"&gt;</v>
      </c>
      <c r="G97" s="3" t="str">
        <f t="shared" si="10"/>
        <v>&lt;name&gt;--&lt;/name&gt;</v>
      </c>
      <c r="H97" s="3" t="str">
        <f t="shared" si="11"/>
        <v>&lt;cmt&gt;/&lt;/cmt&gt;</v>
      </c>
      <c r="I97" s="3" t="e">
        <f t="shared" si="12"/>
        <v>#N/A</v>
      </c>
      <c r="K97" s="3" t="e">
        <f t="shared" si="13"/>
        <v>#N/A</v>
      </c>
    </row>
    <row r="98" spans="1:11" x14ac:dyDescent="0.3">
      <c r="A98" s="3" t="str">
        <f>DataEntry!R98</f>
        <v>--</v>
      </c>
      <c r="B98" s="3">
        <f>DataEntry!B98</f>
        <v>0</v>
      </c>
      <c r="C98" s="3">
        <f>DataEntry!C98</f>
        <v>0</v>
      </c>
      <c r="D98" s="3" t="e">
        <f>CONCATENATE(DataEntry!T98,", ",DataEntry!S98)</f>
        <v>#N/A</v>
      </c>
      <c r="E98" s="23" t="str">
        <f>CONCATENATE(DataEntry!F98,"/",DataEntry!N98)</f>
        <v>/</v>
      </c>
      <c r="F98" s="3" t="str">
        <f t="shared" ref="F98:F129" si="14">"&lt;wpt lat="&amp;CHAR(34)&amp;B98&amp;CHAR(34)&amp;" lon="&amp;CHAR(34)&amp;C98&amp;CHAR(34)&amp;"&gt;"</f>
        <v>&lt;wpt lat="0" lon="0"&gt;</v>
      </c>
      <c r="G98" s="3" t="str">
        <f t="shared" ref="G98:G129" si="15">"&lt;name&gt;"&amp;A98&amp;"&lt;/name&gt;"</f>
        <v>&lt;name&gt;--&lt;/name&gt;</v>
      </c>
      <c r="H98" s="3" t="str">
        <f t="shared" ref="H98:H129" si="16">"&lt;cmt&gt;"&amp;E98&amp;"&lt;/cmt&gt;"</f>
        <v>&lt;cmt&gt;/&lt;/cmt&gt;</v>
      </c>
      <c r="I98" s="3" t="e">
        <f t="shared" ref="I98:I129" si="17">"&lt;sym&gt;"&amp;D98&amp;"&lt;/sym&gt;"</f>
        <v>#N/A</v>
      </c>
      <c r="K98" s="3" t="e">
        <f t="shared" si="13"/>
        <v>#N/A</v>
      </c>
    </row>
    <row r="99" spans="1:11" x14ac:dyDescent="0.3">
      <c r="A99" s="3" t="str">
        <f>DataEntry!R99</f>
        <v>--</v>
      </c>
      <c r="B99" s="3">
        <f>DataEntry!B99</f>
        <v>0</v>
      </c>
      <c r="C99" s="3">
        <f>DataEntry!C99</f>
        <v>0</v>
      </c>
      <c r="D99" s="3" t="e">
        <f>CONCATENATE(DataEntry!T99,", ",DataEntry!S99)</f>
        <v>#N/A</v>
      </c>
      <c r="E99" s="23" t="str">
        <f>CONCATENATE(DataEntry!F99,"/",DataEntry!N99)</f>
        <v>/</v>
      </c>
      <c r="F99" s="3" t="str">
        <f t="shared" si="14"/>
        <v>&lt;wpt lat="0" lon="0"&gt;</v>
      </c>
      <c r="G99" s="3" t="str">
        <f t="shared" si="15"/>
        <v>&lt;name&gt;--&lt;/name&gt;</v>
      </c>
      <c r="H99" s="3" t="str">
        <f t="shared" si="16"/>
        <v>&lt;cmt&gt;/&lt;/cmt&gt;</v>
      </c>
      <c r="I99" s="3" t="e">
        <f t="shared" si="17"/>
        <v>#N/A</v>
      </c>
      <c r="K99" s="3" t="e">
        <f t="shared" si="13"/>
        <v>#N/A</v>
      </c>
    </row>
    <row r="100" spans="1:11" x14ac:dyDescent="0.3">
      <c r="A100" s="3" t="str">
        <f>DataEntry!R100</f>
        <v>--</v>
      </c>
      <c r="B100" s="3">
        <f>DataEntry!B100</f>
        <v>0</v>
      </c>
      <c r="C100" s="3">
        <f>DataEntry!C100</f>
        <v>0</v>
      </c>
      <c r="D100" s="3" t="e">
        <f>CONCATENATE(DataEntry!T100,", ",DataEntry!S100)</f>
        <v>#N/A</v>
      </c>
      <c r="E100" s="23" t="str">
        <f>CONCATENATE(DataEntry!F100,"/",DataEntry!N100)</f>
        <v>/</v>
      </c>
      <c r="F100" s="3" t="str">
        <f t="shared" si="14"/>
        <v>&lt;wpt lat="0" lon="0"&gt;</v>
      </c>
      <c r="G100" s="3" t="str">
        <f t="shared" si="15"/>
        <v>&lt;name&gt;--&lt;/name&gt;</v>
      </c>
      <c r="H100" s="3" t="str">
        <f t="shared" si="16"/>
        <v>&lt;cmt&gt;/&lt;/cmt&gt;</v>
      </c>
      <c r="I100" s="3" t="e">
        <f t="shared" si="17"/>
        <v>#N/A</v>
      </c>
      <c r="K100" s="3" t="e">
        <f t="shared" si="13"/>
        <v>#N/A</v>
      </c>
    </row>
    <row r="101" spans="1:11" x14ac:dyDescent="0.3">
      <c r="A101" s="3" t="str">
        <f>DataEntry!R101</f>
        <v>--</v>
      </c>
      <c r="B101" s="3">
        <f>DataEntry!B101</f>
        <v>0</v>
      </c>
      <c r="C101" s="3">
        <f>DataEntry!C101</f>
        <v>0</v>
      </c>
      <c r="D101" s="3" t="e">
        <f>CONCATENATE(DataEntry!T101,", ",DataEntry!S101)</f>
        <v>#N/A</v>
      </c>
      <c r="E101" s="23" t="str">
        <f>CONCATENATE(DataEntry!F101,"/",DataEntry!N101)</f>
        <v>/</v>
      </c>
      <c r="F101" s="3" t="str">
        <f t="shared" si="14"/>
        <v>&lt;wpt lat="0" lon="0"&gt;</v>
      </c>
      <c r="G101" s="3" t="str">
        <f t="shared" si="15"/>
        <v>&lt;name&gt;--&lt;/name&gt;</v>
      </c>
      <c r="H101" s="3" t="str">
        <f t="shared" si="16"/>
        <v>&lt;cmt&gt;/&lt;/cmt&gt;</v>
      </c>
      <c r="I101" s="3" t="e">
        <f t="shared" si="17"/>
        <v>#N/A</v>
      </c>
      <c r="K101" s="3" t="e">
        <f t="shared" si="13"/>
        <v>#N/A</v>
      </c>
    </row>
    <row r="102" spans="1:11" x14ac:dyDescent="0.3">
      <c r="A102" s="3" t="str">
        <f>DataEntry!R102</f>
        <v>--</v>
      </c>
      <c r="B102" s="3">
        <f>DataEntry!B102</f>
        <v>0</v>
      </c>
      <c r="C102" s="3">
        <f>DataEntry!C102</f>
        <v>0</v>
      </c>
      <c r="D102" s="3" t="e">
        <f>CONCATENATE(DataEntry!T102,", ",DataEntry!S102)</f>
        <v>#N/A</v>
      </c>
      <c r="E102" s="23" t="str">
        <f>CONCATENATE(DataEntry!F102,"/",DataEntry!N102)</f>
        <v>/</v>
      </c>
      <c r="F102" s="3" t="str">
        <f t="shared" si="14"/>
        <v>&lt;wpt lat="0" lon="0"&gt;</v>
      </c>
      <c r="G102" s="3" t="str">
        <f t="shared" si="15"/>
        <v>&lt;name&gt;--&lt;/name&gt;</v>
      </c>
      <c r="H102" s="3" t="str">
        <f t="shared" si="16"/>
        <v>&lt;cmt&gt;/&lt;/cmt&gt;</v>
      </c>
      <c r="I102" s="3" t="e">
        <f t="shared" si="17"/>
        <v>#N/A</v>
      </c>
      <c r="K102" s="3" t="e">
        <f t="shared" si="13"/>
        <v>#N/A</v>
      </c>
    </row>
    <row r="103" spans="1:11" x14ac:dyDescent="0.3">
      <c r="A103" s="3" t="str">
        <f>DataEntry!R103</f>
        <v>--</v>
      </c>
      <c r="B103" s="3">
        <f>DataEntry!B103</f>
        <v>0</v>
      </c>
      <c r="C103" s="3">
        <f>DataEntry!C103</f>
        <v>0</v>
      </c>
      <c r="D103" s="3" t="e">
        <f>CONCATENATE(DataEntry!T103,", ",DataEntry!S103)</f>
        <v>#N/A</v>
      </c>
      <c r="E103" s="23" t="str">
        <f>CONCATENATE(DataEntry!F103,"/",DataEntry!N103)</f>
        <v>/</v>
      </c>
      <c r="F103" s="3" t="str">
        <f t="shared" si="14"/>
        <v>&lt;wpt lat="0" lon="0"&gt;</v>
      </c>
      <c r="G103" s="3" t="str">
        <f t="shared" si="15"/>
        <v>&lt;name&gt;--&lt;/name&gt;</v>
      </c>
      <c r="H103" s="3" t="str">
        <f t="shared" si="16"/>
        <v>&lt;cmt&gt;/&lt;/cmt&gt;</v>
      </c>
      <c r="I103" s="3" t="e">
        <f t="shared" si="17"/>
        <v>#N/A</v>
      </c>
      <c r="K103" s="3" t="e">
        <f t="shared" si="13"/>
        <v>#N/A</v>
      </c>
    </row>
    <row r="104" spans="1:11" x14ac:dyDescent="0.3">
      <c r="A104" s="3" t="str">
        <f>DataEntry!R104</f>
        <v>--</v>
      </c>
      <c r="B104" s="3">
        <f>DataEntry!B104</f>
        <v>0</v>
      </c>
      <c r="C104" s="3">
        <f>DataEntry!C104</f>
        <v>0</v>
      </c>
      <c r="D104" s="3" t="e">
        <f>CONCATENATE(DataEntry!T104,", ",DataEntry!S104)</f>
        <v>#N/A</v>
      </c>
      <c r="E104" s="23" t="str">
        <f>CONCATENATE(DataEntry!F104,"/",DataEntry!N104)</f>
        <v>/</v>
      </c>
      <c r="F104" s="3" t="str">
        <f t="shared" si="14"/>
        <v>&lt;wpt lat="0" lon="0"&gt;</v>
      </c>
      <c r="G104" s="3" t="str">
        <f t="shared" si="15"/>
        <v>&lt;name&gt;--&lt;/name&gt;</v>
      </c>
      <c r="H104" s="3" t="str">
        <f t="shared" si="16"/>
        <v>&lt;cmt&gt;/&lt;/cmt&gt;</v>
      </c>
      <c r="I104" s="3" t="e">
        <f t="shared" si="17"/>
        <v>#N/A</v>
      </c>
      <c r="K104" s="3" t="e">
        <f t="shared" si="13"/>
        <v>#N/A</v>
      </c>
    </row>
    <row r="105" spans="1:11" x14ac:dyDescent="0.3">
      <c r="A105" s="3" t="str">
        <f>DataEntry!R105</f>
        <v>--</v>
      </c>
      <c r="B105" s="3">
        <f>DataEntry!B105</f>
        <v>0</v>
      </c>
      <c r="C105" s="3">
        <f>DataEntry!C105</f>
        <v>0</v>
      </c>
      <c r="D105" s="3" t="e">
        <f>CONCATENATE(DataEntry!T105,", ",DataEntry!S105)</f>
        <v>#N/A</v>
      </c>
      <c r="E105" s="23" t="str">
        <f>CONCATENATE(DataEntry!F105,"/",DataEntry!N105)</f>
        <v>/</v>
      </c>
      <c r="F105" s="3" t="str">
        <f t="shared" si="14"/>
        <v>&lt;wpt lat="0" lon="0"&gt;</v>
      </c>
      <c r="G105" s="3" t="str">
        <f t="shared" si="15"/>
        <v>&lt;name&gt;--&lt;/name&gt;</v>
      </c>
      <c r="H105" s="3" t="str">
        <f t="shared" si="16"/>
        <v>&lt;cmt&gt;/&lt;/cmt&gt;</v>
      </c>
      <c r="I105" s="3" t="e">
        <f t="shared" si="17"/>
        <v>#N/A</v>
      </c>
      <c r="K105" s="3" t="e">
        <f t="shared" si="13"/>
        <v>#N/A</v>
      </c>
    </row>
    <row r="106" spans="1:11" x14ac:dyDescent="0.3">
      <c r="A106" s="3" t="str">
        <f>DataEntry!R106</f>
        <v>--</v>
      </c>
      <c r="B106" s="3">
        <f>DataEntry!B106</f>
        <v>0</v>
      </c>
      <c r="C106" s="3">
        <f>DataEntry!C106</f>
        <v>0</v>
      </c>
      <c r="D106" s="3" t="e">
        <f>CONCATENATE(DataEntry!T106,", ",DataEntry!S106)</f>
        <v>#N/A</v>
      </c>
      <c r="E106" s="23" t="str">
        <f>CONCATENATE(DataEntry!F106,"/",DataEntry!N106)</f>
        <v>/</v>
      </c>
      <c r="F106" s="3" t="str">
        <f t="shared" si="14"/>
        <v>&lt;wpt lat="0" lon="0"&gt;</v>
      </c>
      <c r="G106" s="3" t="str">
        <f t="shared" si="15"/>
        <v>&lt;name&gt;--&lt;/name&gt;</v>
      </c>
      <c r="H106" s="3" t="str">
        <f t="shared" si="16"/>
        <v>&lt;cmt&gt;/&lt;/cmt&gt;</v>
      </c>
      <c r="I106" s="3" t="e">
        <f t="shared" si="17"/>
        <v>#N/A</v>
      </c>
      <c r="K106" s="3" t="e">
        <f t="shared" si="13"/>
        <v>#N/A</v>
      </c>
    </row>
    <row r="107" spans="1:11" x14ac:dyDescent="0.3">
      <c r="A107" s="3" t="str">
        <f>DataEntry!R107</f>
        <v>--</v>
      </c>
      <c r="B107" s="3">
        <f>DataEntry!B107</f>
        <v>0</v>
      </c>
      <c r="C107" s="3">
        <f>DataEntry!C107</f>
        <v>0</v>
      </c>
      <c r="D107" s="3" t="e">
        <f>CONCATENATE(DataEntry!T107,", ",DataEntry!S107)</f>
        <v>#N/A</v>
      </c>
      <c r="E107" s="23" t="str">
        <f>CONCATENATE(DataEntry!F107,"/",DataEntry!N107)</f>
        <v>/</v>
      </c>
      <c r="F107" s="3" t="str">
        <f t="shared" si="14"/>
        <v>&lt;wpt lat="0" lon="0"&gt;</v>
      </c>
      <c r="G107" s="3" t="str">
        <f t="shared" si="15"/>
        <v>&lt;name&gt;--&lt;/name&gt;</v>
      </c>
      <c r="H107" s="3" t="str">
        <f t="shared" si="16"/>
        <v>&lt;cmt&gt;/&lt;/cmt&gt;</v>
      </c>
      <c r="I107" s="3" t="e">
        <f t="shared" si="17"/>
        <v>#N/A</v>
      </c>
      <c r="K107" s="3" t="e">
        <f t="shared" si="13"/>
        <v>#N/A</v>
      </c>
    </row>
    <row r="108" spans="1:11" x14ac:dyDescent="0.3">
      <c r="A108" s="3" t="str">
        <f>DataEntry!R108</f>
        <v>--</v>
      </c>
      <c r="B108" s="3">
        <f>DataEntry!B108</f>
        <v>0</v>
      </c>
      <c r="C108" s="3">
        <f>DataEntry!C108</f>
        <v>0</v>
      </c>
      <c r="D108" s="3" t="e">
        <f>CONCATENATE(DataEntry!T108,", ",DataEntry!S108)</f>
        <v>#N/A</v>
      </c>
      <c r="E108" s="23" t="str">
        <f>CONCATENATE(DataEntry!F108,"/",DataEntry!N108)</f>
        <v>/</v>
      </c>
      <c r="F108" s="3" t="str">
        <f t="shared" si="14"/>
        <v>&lt;wpt lat="0" lon="0"&gt;</v>
      </c>
      <c r="G108" s="3" t="str">
        <f t="shared" si="15"/>
        <v>&lt;name&gt;--&lt;/name&gt;</v>
      </c>
      <c r="H108" s="3" t="str">
        <f t="shared" si="16"/>
        <v>&lt;cmt&gt;/&lt;/cmt&gt;</v>
      </c>
      <c r="I108" s="3" t="e">
        <f t="shared" si="17"/>
        <v>#N/A</v>
      </c>
      <c r="K108" s="3" t="e">
        <f t="shared" si="13"/>
        <v>#N/A</v>
      </c>
    </row>
    <row r="109" spans="1:11" x14ac:dyDescent="0.3">
      <c r="A109" s="3" t="str">
        <f>DataEntry!R109</f>
        <v>--</v>
      </c>
      <c r="B109" s="3">
        <f>DataEntry!B109</f>
        <v>0</v>
      </c>
      <c r="C109" s="3">
        <f>DataEntry!C109</f>
        <v>0</v>
      </c>
      <c r="D109" s="3" t="e">
        <f>CONCATENATE(DataEntry!T109,", ",DataEntry!S109)</f>
        <v>#N/A</v>
      </c>
      <c r="E109" s="23" t="str">
        <f>CONCATENATE(DataEntry!F109,"/",DataEntry!N109)</f>
        <v>/</v>
      </c>
      <c r="F109" s="3" t="str">
        <f t="shared" si="14"/>
        <v>&lt;wpt lat="0" lon="0"&gt;</v>
      </c>
      <c r="G109" s="3" t="str">
        <f t="shared" si="15"/>
        <v>&lt;name&gt;--&lt;/name&gt;</v>
      </c>
      <c r="H109" s="3" t="str">
        <f t="shared" si="16"/>
        <v>&lt;cmt&gt;/&lt;/cmt&gt;</v>
      </c>
      <c r="I109" s="3" t="e">
        <f t="shared" si="17"/>
        <v>#N/A</v>
      </c>
      <c r="K109" s="3" t="e">
        <f t="shared" si="13"/>
        <v>#N/A</v>
      </c>
    </row>
    <row r="110" spans="1:11" x14ac:dyDescent="0.3">
      <c r="A110" s="3" t="str">
        <f>DataEntry!R110</f>
        <v>--</v>
      </c>
      <c r="B110" s="3">
        <f>DataEntry!B110</f>
        <v>0</v>
      </c>
      <c r="C110" s="3">
        <f>DataEntry!C110</f>
        <v>0</v>
      </c>
      <c r="D110" s="3" t="e">
        <f>CONCATENATE(DataEntry!T110,", ",DataEntry!S110)</f>
        <v>#N/A</v>
      </c>
      <c r="E110" s="23" t="str">
        <f>CONCATENATE(DataEntry!F110,"/",DataEntry!N110)</f>
        <v>/</v>
      </c>
      <c r="F110" s="3" t="str">
        <f t="shared" si="14"/>
        <v>&lt;wpt lat="0" lon="0"&gt;</v>
      </c>
      <c r="G110" s="3" t="str">
        <f t="shared" si="15"/>
        <v>&lt;name&gt;--&lt;/name&gt;</v>
      </c>
      <c r="H110" s="3" t="str">
        <f t="shared" si="16"/>
        <v>&lt;cmt&gt;/&lt;/cmt&gt;</v>
      </c>
      <c r="I110" s="3" t="e">
        <f t="shared" si="17"/>
        <v>#N/A</v>
      </c>
      <c r="K110" s="3" t="e">
        <f t="shared" si="13"/>
        <v>#N/A</v>
      </c>
    </row>
    <row r="111" spans="1:11" x14ac:dyDescent="0.3">
      <c r="A111" s="3" t="str">
        <f>DataEntry!R111</f>
        <v>--</v>
      </c>
      <c r="B111" s="3">
        <f>DataEntry!B111</f>
        <v>0</v>
      </c>
      <c r="C111" s="3">
        <f>DataEntry!C111</f>
        <v>0</v>
      </c>
      <c r="D111" s="3" t="e">
        <f>CONCATENATE(DataEntry!T111,", ",DataEntry!S111)</f>
        <v>#N/A</v>
      </c>
      <c r="E111" s="23" t="str">
        <f>CONCATENATE(DataEntry!F111,"/",DataEntry!N111)</f>
        <v>/</v>
      </c>
      <c r="F111" s="3" t="str">
        <f t="shared" si="14"/>
        <v>&lt;wpt lat="0" lon="0"&gt;</v>
      </c>
      <c r="G111" s="3" t="str">
        <f t="shared" si="15"/>
        <v>&lt;name&gt;--&lt;/name&gt;</v>
      </c>
      <c r="H111" s="3" t="str">
        <f t="shared" si="16"/>
        <v>&lt;cmt&gt;/&lt;/cmt&gt;</v>
      </c>
      <c r="I111" s="3" t="e">
        <f t="shared" si="17"/>
        <v>#N/A</v>
      </c>
      <c r="K111" s="3" t="e">
        <f t="shared" si="13"/>
        <v>#N/A</v>
      </c>
    </row>
    <row r="112" spans="1:11" x14ac:dyDescent="0.3">
      <c r="A112" s="3" t="str">
        <f>DataEntry!R112</f>
        <v>--</v>
      </c>
      <c r="B112" s="3">
        <f>DataEntry!B112</f>
        <v>0</v>
      </c>
      <c r="C112" s="3">
        <f>DataEntry!C112</f>
        <v>0</v>
      </c>
      <c r="D112" s="3" t="e">
        <f>CONCATENATE(DataEntry!T112,", ",DataEntry!S112)</f>
        <v>#N/A</v>
      </c>
      <c r="E112" s="23" t="str">
        <f>CONCATENATE(DataEntry!F112,"/",DataEntry!N112)</f>
        <v>/</v>
      </c>
      <c r="F112" s="3" t="str">
        <f t="shared" si="14"/>
        <v>&lt;wpt lat="0" lon="0"&gt;</v>
      </c>
      <c r="G112" s="3" t="str">
        <f t="shared" si="15"/>
        <v>&lt;name&gt;--&lt;/name&gt;</v>
      </c>
      <c r="H112" s="3" t="str">
        <f t="shared" si="16"/>
        <v>&lt;cmt&gt;/&lt;/cmt&gt;</v>
      </c>
      <c r="I112" s="3" t="e">
        <f t="shared" si="17"/>
        <v>#N/A</v>
      </c>
      <c r="K112" s="3" t="e">
        <f t="shared" si="13"/>
        <v>#N/A</v>
      </c>
    </row>
    <row r="113" spans="1:11" x14ac:dyDescent="0.3">
      <c r="A113" s="3" t="str">
        <f>DataEntry!R113</f>
        <v>--</v>
      </c>
      <c r="B113" s="3">
        <f>DataEntry!B113</f>
        <v>0</v>
      </c>
      <c r="C113" s="3">
        <f>DataEntry!C113</f>
        <v>0</v>
      </c>
      <c r="D113" s="3" t="e">
        <f>CONCATENATE(DataEntry!T113,", ",DataEntry!S113)</f>
        <v>#N/A</v>
      </c>
      <c r="E113" s="23" t="str">
        <f>CONCATENATE(DataEntry!F113,"/",DataEntry!N113)</f>
        <v>/</v>
      </c>
      <c r="F113" s="3" t="str">
        <f t="shared" si="14"/>
        <v>&lt;wpt lat="0" lon="0"&gt;</v>
      </c>
      <c r="G113" s="3" t="str">
        <f t="shared" si="15"/>
        <v>&lt;name&gt;--&lt;/name&gt;</v>
      </c>
      <c r="H113" s="3" t="str">
        <f t="shared" si="16"/>
        <v>&lt;cmt&gt;/&lt;/cmt&gt;</v>
      </c>
      <c r="I113" s="3" t="e">
        <f t="shared" si="17"/>
        <v>#N/A</v>
      </c>
      <c r="K113" s="3" t="e">
        <f t="shared" si="13"/>
        <v>#N/A</v>
      </c>
    </row>
    <row r="114" spans="1:11" x14ac:dyDescent="0.3">
      <c r="A114" s="3" t="str">
        <f>DataEntry!R114</f>
        <v>--</v>
      </c>
      <c r="B114" s="3">
        <f>DataEntry!B114</f>
        <v>0</v>
      </c>
      <c r="C114" s="3">
        <f>DataEntry!C114</f>
        <v>0</v>
      </c>
      <c r="D114" s="3" t="e">
        <f>CONCATENATE(DataEntry!T114,", ",DataEntry!S114)</f>
        <v>#N/A</v>
      </c>
      <c r="E114" s="23" t="str">
        <f>CONCATENATE(DataEntry!F114,"/",DataEntry!N114)</f>
        <v>/</v>
      </c>
      <c r="F114" s="3" t="str">
        <f t="shared" si="14"/>
        <v>&lt;wpt lat="0" lon="0"&gt;</v>
      </c>
      <c r="G114" s="3" t="str">
        <f t="shared" si="15"/>
        <v>&lt;name&gt;--&lt;/name&gt;</v>
      </c>
      <c r="H114" s="3" t="str">
        <f t="shared" si="16"/>
        <v>&lt;cmt&gt;/&lt;/cmt&gt;</v>
      </c>
      <c r="I114" s="3" t="e">
        <f t="shared" si="17"/>
        <v>#N/A</v>
      </c>
      <c r="K114" s="3" t="e">
        <f t="shared" si="13"/>
        <v>#N/A</v>
      </c>
    </row>
    <row r="115" spans="1:11" x14ac:dyDescent="0.3">
      <c r="A115" s="3" t="str">
        <f>DataEntry!R115</f>
        <v>--</v>
      </c>
      <c r="B115" s="3">
        <f>DataEntry!B115</f>
        <v>0</v>
      </c>
      <c r="C115" s="3">
        <f>DataEntry!C115</f>
        <v>0</v>
      </c>
      <c r="D115" s="3" t="e">
        <f>CONCATENATE(DataEntry!T115,", ",DataEntry!S115)</f>
        <v>#N/A</v>
      </c>
      <c r="E115" s="23" t="str">
        <f>CONCATENATE(DataEntry!F115,"/",DataEntry!N115)</f>
        <v>/</v>
      </c>
      <c r="F115" s="3" t="str">
        <f t="shared" si="14"/>
        <v>&lt;wpt lat="0" lon="0"&gt;</v>
      </c>
      <c r="G115" s="3" t="str">
        <f t="shared" si="15"/>
        <v>&lt;name&gt;--&lt;/name&gt;</v>
      </c>
      <c r="H115" s="3" t="str">
        <f t="shared" si="16"/>
        <v>&lt;cmt&gt;/&lt;/cmt&gt;</v>
      </c>
      <c r="I115" s="3" t="e">
        <f t="shared" si="17"/>
        <v>#N/A</v>
      </c>
      <c r="K115" s="3" t="e">
        <f t="shared" si="13"/>
        <v>#N/A</v>
      </c>
    </row>
    <row r="116" spans="1:11" x14ac:dyDescent="0.3">
      <c r="A116" s="3" t="str">
        <f>DataEntry!R116</f>
        <v>--</v>
      </c>
      <c r="B116" s="3">
        <f>DataEntry!B116</f>
        <v>0</v>
      </c>
      <c r="C116" s="3">
        <f>DataEntry!C116</f>
        <v>0</v>
      </c>
      <c r="D116" s="3" t="e">
        <f>CONCATENATE(DataEntry!T116,", ",DataEntry!S116)</f>
        <v>#N/A</v>
      </c>
      <c r="E116" s="23" t="str">
        <f>CONCATENATE(DataEntry!F116,"/",DataEntry!N116)</f>
        <v>/</v>
      </c>
      <c r="F116" s="3" t="str">
        <f t="shared" si="14"/>
        <v>&lt;wpt lat="0" lon="0"&gt;</v>
      </c>
      <c r="G116" s="3" t="str">
        <f t="shared" si="15"/>
        <v>&lt;name&gt;--&lt;/name&gt;</v>
      </c>
      <c r="H116" s="3" t="str">
        <f t="shared" si="16"/>
        <v>&lt;cmt&gt;/&lt;/cmt&gt;</v>
      </c>
      <c r="I116" s="3" t="e">
        <f t="shared" si="17"/>
        <v>#N/A</v>
      </c>
      <c r="K116" s="3" t="e">
        <f t="shared" si="13"/>
        <v>#N/A</v>
      </c>
    </row>
    <row r="117" spans="1:11" x14ac:dyDescent="0.3">
      <c r="A117" s="3" t="str">
        <f>DataEntry!R117</f>
        <v>--</v>
      </c>
      <c r="B117" s="3">
        <f>DataEntry!B117</f>
        <v>0</v>
      </c>
      <c r="C117" s="3">
        <f>DataEntry!C117</f>
        <v>0</v>
      </c>
      <c r="D117" s="3" t="e">
        <f>CONCATENATE(DataEntry!T117,", ",DataEntry!S117)</f>
        <v>#N/A</v>
      </c>
      <c r="E117" s="23" t="str">
        <f>CONCATENATE(DataEntry!F117,"/",DataEntry!N117)</f>
        <v>/</v>
      </c>
      <c r="F117" s="3" t="str">
        <f t="shared" si="14"/>
        <v>&lt;wpt lat="0" lon="0"&gt;</v>
      </c>
      <c r="G117" s="3" t="str">
        <f t="shared" si="15"/>
        <v>&lt;name&gt;--&lt;/name&gt;</v>
      </c>
      <c r="H117" s="3" t="str">
        <f t="shared" si="16"/>
        <v>&lt;cmt&gt;/&lt;/cmt&gt;</v>
      </c>
      <c r="I117" s="3" t="e">
        <f t="shared" si="17"/>
        <v>#N/A</v>
      </c>
      <c r="K117" s="3" t="e">
        <f t="shared" si="13"/>
        <v>#N/A</v>
      </c>
    </row>
    <row r="118" spans="1:11" x14ac:dyDescent="0.3">
      <c r="A118" s="3" t="str">
        <f>DataEntry!R118</f>
        <v>--</v>
      </c>
      <c r="B118" s="3">
        <f>DataEntry!B118</f>
        <v>0</v>
      </c>
      <c r="C118" s="3">
        <f>DataEntry!C118</f>
        <v>0</v>
      </c>
      <c r="D118" s="3" t="e">
        <f>CONCATENATE(DataEntry!T118,", ",DataEntry!S118)</f>
        <v>#N/A</v>
      </c>
      <c r="E118" s="23" t="str">
        <f>CONCATENATE(DataEntry!F118,"/",DataEntry!N118)</f>
        <v>/</v>
      </c>
      <c r="F118" s="3" t="str">
        <f t="shared" si="14"/>
        <v>&lt;wpt lat="0" lon="0"&gt;</v>
      </c>
      <c r="G118" s="3" t="str">
        <f t="shared" si="15"/>
        <v>&lt;name&gt;--&lt;/name&gt;</v>
      </c>
      <c r="H118" s="3" t="str">
        <f t="shared" si="16"/>
        <v>&lt;cmt&gt;/&lt;/cmt&gt;</v>
      </c>
      <c r="I118" s="3" t="e">
        <f t="shared" si="17"/>
        <v>#N/A</v>
      </c>
      <c r="K118" s="3" t="e">
        <f t="shared" si="13"/>
        <v>#N/A</v>
      </c>
    </row>
    <row r="119" spans="1:11" x14ac:dyDescent="0.3">
      <c r="A119" s="3" t="str">
        <f>DataEntry!R119</f>
        <v>--</v>
      </c>
      <c r="B119" s="3">
        <f>DataEntry!B119</f>
        <v>0</v>
      </c>
      <c r="C119" s="3">
        <f>DataEntry!C119</f>
        <v>0</v>
      </c>
      <c r="D119" s="3" t="e">
        <f>CONCATENATE(DataEntry!T119,", ",DataEntry!S119)</f>
        <v>#N/A</v>
      </c>
      <c r="E119" s="23" t="str">
        <f>CONCATENATE(DataEntry!F119,"/",DataEntry!N119)</f>
        <v>/</v>
      </c>
      <c r="F119" s="3" t="str">
        <f t="shared" si="14"/>
        <v>&lt;wpt lat="0" lon="0"&gt;</v>
      </c>
      <c r="G119" s="3" t="str">
        <f t="shared" si="15"/>
        <v>&lt;name&gt;--&lt;/name&gt;</v>
      </c>
      <c r="H119" s="3" t="str">
        <f t="shared" si="16"/>
        <v>&lt;cmt&gt;/&lt;/cmt&gt;</v>
      </c>
      <c r="I119" s="3" t="e">
        <f t="shared" si="17"/>
        <v>#N/A</v>
      </c>
      <c r="K119" s="3" t="e">
        <f t="shared" si="13"/>
        <v>#N/A</v>
      </c>
    </row>
    <row r="120" spans="1:11" x14ac:dyDescent="0.3">
      <c r="A120" s="3" t="str">
        <f>DataEntry!R120</f>
        <v>--</v>
      </c>
      <c r="B120" s="3">
        <f>DataEntry!B120</f>
        <v>0</v>
      </c>
      <c r="C120" s="3">
        <f>DataEntry!C120</f>
        <v>0</v>
      </c>
      <c r="D120" s="3" t="e">
        <f>CONCATENATE(DataEntry!T120,", ",DataEntry!S120)</f>
        <v>#N/A</v>
      </c>
      <c r="E120" s="23" t="str">
        <f>CONCATENATE(DataEntry!F120,"/",DataEntry!N120)</f>
        <v>/</v>
      </c>
      <c r="F120" s="3" t="str">
        <f t="shared" si="14"/>
        <v>&lt;wpt lat="0" lon="0"&gt;</v>
      </c>
      <c r="G120" s="3" t="str">
        <f t="shared" si="15"/>
        <v>&lt;name&gt;--&lt;/name&gt;</v>
      </c>
      <c r="H120" s="3" t="str">
        <f t="shared" si="16"/>
        <v>&lt;cmt&gt;/&lt;/cmt&gt;</v>
      </c>
      <c r="I120" s="3" t="e">
        <f t="shared" si="17"/>
        <v>#N/A</v>
      </c>
      <c r="K120" s="3" t="e">
        <f t="shared" si="13"/>
        <v>#N/A</v>
      </c>
    </row>
    <row r="121" spans="1:11" x14ac:dyDescent="0.3">
      <c r="A121" s="3" t="str">
        <f>DataEntry!R121</f>
        <v>--</v>
      </c>
      <c r="B121" s="3">
        <f>DataEntry!B121</f>
        <v>0</v>
      </c>
      <c r="C121" s="3">
        <f>DataEntry!C121</f>
        <v>0</v>
      </c>
      <c r="D121" s="3" t="e">
        <f>CONCATENATE(DataEntry!T121,", ",DataEntry!S121)</f>
        <v>#N/A</v>
      </c>
      <c r="E121" s="23" t="str">
        <f>CONCATENATE(DataEntry!F121,"/",DataEntry!N121)</f>
        <v>/</v>
      </c>
      <c r="F121" s="3" t="str">
        <f t="shared" si="14"/>
        <v>&lt;wpt lat="0" lon="0"&gt;</v>
      </c>
      <c r="G121" s="3" t="str">
        <f t="shared" si="15"/>
        <v>&lt;name&gt;--&lt;/name&gt;</v>
      </c>
      <c r="H121" s="3" t="str">
        <f t="shared" si="16"/>
        <v>&lt;cmt&gt;/&lt;/cmt&gt;</v>
      </c>
      <c r="I121" s="3" t="e">
        <f t="shared" si="17"/>
        <v>#N/A</v>
      </c>
      <c r="K121" s="3" t="e">
        <f t="shared" si="13"/>
        <v>#N/A</v>
      </c>
    </row>
    <row r="122" spans="1:11" x14ac:dyDescent="0.3">
      <c r="A122" s="3" t="str">
        <f>DataEntry!R122</f>
        <v>--</v>
      </c>
      <c r="B122" s="3">
        <f>DataEntry!B122</f>
        <v>0</v>
      </c>
      <c r="C122" s="3">
        <f>DataEntry!C122</f>
        <v>0</v>
      </c>
      <c r="D122" s="3" t="e">
        <f>CONCATENATE(DataEntry!T122,", ",DataEntry!S122)</f>
        <v>#N/A</v>
      </c>
      <c r="E122" s="23" t="str">
        <f>CONCATENATE(DataEntry!F122,"/",DataEntry!N122)</f>
        <v>/</v>
      </c>
      <c r="F122" s="3" t="str">
        <f t="shared" si="14"/>
        <v>&lt;wpt lat="0" lon="0"&gt;</v>
      </c>
      <c r="G122" s="3" t="str">
        <f t="shared" si="15"/>
        <v>&lt;name&gt;--&lt;/name&gt;</v>
      </c>
      <c r="H122" s="3" t="str">
        <f t="shared" si="16"/>
        <v>&lt;cmt&gt;/&lt;/cmt&gt;</v>
      </c>
      <c r="I122" s="3" t="e">
        <f t="shared" si="17"/>
        <v>#N/A</v>
      </c>
      <c r="K122" s="3" t="e">
        <f t="shared" si="13"/>
        <v>#N/A</v>
      </c>
    </row>
    <row r="123" spans="1:11" x14ac:dyDescent="0.3">
      <c r="A123" s="3" t="str">
        <f>DataEntry!R123</f>
        <v>--</v>
      </c>
      <c r="B123" s="3">
        <f>DataEntry!B123</f>
        <v>0</v>
      </c>
      <c r="C123" s="3">
        <f>DataEntry!C123</f>
        <v>0</v>
      </c>
      <c r="D123" s="3" t="e">
        <f>CONCATENATE(DataEntry!T123,", ",DataEntry!S123)</f>
        <v>#N/A</v>
      </c>
      <c r="E123" s="23" t="str">
        <f>CONCATENATE(DataEntry!F123,"/",DataEntry!N123)</f>
        <v>/</v>
      </c>
      <c r="F123" s="3" t="str">
        <f t="shared" si="14"/>
        <v>&lt;wpt lat="0" lon="0"&gt;</v>
      </c>
      <c r="G123" s="3" t="str">
        <f t="shared" si="15"/>
        <v>&lt;name&gt;--&lt;/name&gt;</v>
      </c>
      <c r="H123" s="3" t="str">
        <f t="shared" si="16"/>
        <v>&lt;cmt&gt;/&lt;/cmt&gt;</v>
      </c>
      <c r="I123" s="3" t="e">
        <f t="shared" si="17"/>
        <v>#N/A</v>
      </c>
      <c r="K123" s="3" t="e">
        <f t="shared" si="13"/>
        <v>#N/A</v>
      </c>
    </row>
    <row r="124" spans="1:11" x14ac:dyDescent="0.3">
      <c r="A124" s="3" t="str">
        <f>DataEntry!R124</f>
        <v>--</v>
      </c>
      <c r="B124" s="3">
        <f>DataEntry!B124</f>
        <v>0</v>
      </c>
      <c r="C124" s="3">
        <f>DataEntry!C124</f>
        <v>0</v>
      </c>
      <c r="D124" s="3" t="e">
        <f>CONCATENATE(DataEntry!T124,", ",DataEntry!S124)</f>
        <v>#N/A</v>
      </c>
      <c r="E124" s="23" t="str">
        <f>CONCATENATE(DataEntry!F124,"/",DataEntry!N124)</f>
        <v>/</v>
      </c>
      <c r="F124" s="3" t="str">
        <f t="shared" si="14"/>
        <v>&lt;wpt lat="0" lon="0"&gt;</v>
      </c>
      <c r="G124" s="3" t="str">
        <f t="shared" si="15"/>
        <v>&lt;name&gt;--&lt;/name&gt;</v>
      </c>
      <c r="H124" s="3" t="str">
        <f t="shared" si="16"/>
        <v>&lt;cmt&gt;/&lt;/cmt&gt;</v>
      </c>
      <c r="I124" s="3" t="e">
        <f t="shared" si="17"/>
        <v>#N/A</v>
      </c>
      <c r="K124" s="3" t="e">
        <f t="shared" si="13"/>
        <v>#N/A</v>
      </c>
    </row>
    <row r="125" spans="1:11" x14ac:dyDescent="0.3">
      <c r="A125" s="3" t="str">
        <f>DataEntry!R125</f>
        <v>--</v>
      </c>
      <c r="B125" s="3">
        <f>DataEntry!B125</f>
        <v>0</v>
      </c>
      <c r="C125" s="3">
        <f>DataEntry!C125</f>
        <v>0</v>
      </c>
      <c r="D125" s="3" t="e">
        <f>CONCATENATE(DataEntry!T125,", ",DataEntry!S125)</f>
        <v>#N/A</v>
      </c>
      <c r="E125" s="23" t="str">
        <f>CONCATENATE(DataEntry!F125,"/",DataEntry!N125)</f>
        <v>/</v>
      </c>
      <c r="F125" s="3" t="str">
        <f t="shared" si="14"/>
        <v>&lt;wpt lat="0" lon="0"&gt;</v>
      </c>
      <c r="G125" s="3" t="str">
        <f t="shared" si="15"/>
        <v>&lt;name&gt;--&lt;/name&gt;</v>
      </c>
      <c r="H125" s="3" t="str">
        <f t="shared" si="16"/>
        <v>&lt;cmt&gt;/&lt;/cmt&gt;</v>
      </c>
      <c r="I125" s="3" t="e">
        <f t="shared" si="17"/>
        <v>#N/A</v>
      </c>
      <c r="K125" s="3" t="e">
        <f t="shared" si="13"/>
        <v>#N/A</v>
      </c>
    </row>
    <row r="126" spans="1:11" x14ac:dyDescent="0.3">
      <c r="A126" s="3" t="str">
        <f>DataEntry!R126</f>
        <v>--</v>
      </c>
      <c r="B126" s="3">
        <f>DataEntry!B126</f>
        <v>0</v>
      </c>
      <c r="C126" s="3">
        <f>DataEntry!C126</f>
        <v>0</v>
      </c>
      <c r="D126" s="3" t="e">
        <f>CONCATENATE(DataEntry!T126,", ",DataEntry!S126)</f>
        <v>#N/A</v>
      </c>
      <c r="E126" s="23" t="str">
        <f>CONCATENATE(DataEntry!F126,"/",DataEntry!N126)</f>
        <v>/</v>
      </c>
      <c r="F126" s="3" t="str">
        <f t="shared" si="14"/>
        <v>&lt;wpt lat="0" lon="0"&gt;</v>
      </c>
      <c r="G126" s="3" t="str">
        <f t="shared" si="15"/>
        <v>&lt;name&gt;--&lt;/name&gt;</v>
      </c>
      <c r="H126" s="3" t="str">
        <f t="shared" si="16"/>
        <v>&lt;cmt&gt;/&lt;/cmt&gt;</v>
      </c>
      <c r="I126" s="3" t="e">
        <f t="shared" si="17"/>
        <v>#N/A</v>
      </c>
      <c r="K126" s="3" t="e">
        <f t="shared" si="13"/>
        <v>#N/A</v>
      </c>
    </row>
    <row r="127" spans="1:11" x14ac:dyDescent="0.3">
      <c r="A127" s="3" t="str">
        <f>DataEntry!R127</f>
        <v>--</v>
      </c>
      <c r="B127" s="3">
        <f>DataEntry!B127</f>
        <v>0</v>
      </c>
      <c r="C127" s="3">
        <f>DataEntry!C127</f>
        <v>0</v>
      </c>
      <c r="D127" s="3" t="e">
        <f>CONCATENATE(DataEntry!T127,", ",DataEntry!S127)</f>
        <v>#N/A</v>
      </c>
      <c r="E127" s="23" t="str">
        <f>CONCATENATE(DataEntry!F127,"/",DataEntry!N127)</f>
        <v>/</v>
      </c>
      <c r="F127" s="3" t="str">
        <f t="shared" si="14"/>
        <v>&lt;wpt lat="0" lon="0"&gt;</v>
      </c>
      <c r="G127" s="3" t="str">
        <f t="shared" si="15"/>
        <v>&lt;name&gt;--&lt;/name&gt;</v>
      </c>
      <c r="H127" s="3" t="str">
        <f t="shared" si="16"/>
        <v>&lt;cmt&gt;/&lt;/cmt&gt;</v>
      </c>
      <c r="I127" s="3" t="e">
        <f t="shared" si="17"/>
        <v>#N/A</v>
      </c>
      <c r="K127" s="3" t="e">
        <f t="shared" si="13"/>
        <v>#N/A</v>
      </c>
    </row>
    <row r="128" spans="1:11" x14ac:dyDescent="0.3">
      <c r="A128" s="3" t="str">
        <f>DataEntry!R128</f>
        <v>--</v>
      </c>
      <c r="B128" s="3">
        <f>DataEntry!B128</f>
        <v>0</v>
      </c>
      <c r="C128" s="3">
        <f>DataEntry!C128</f>
        <v>0</v>
      </c>
      <c r="D128" s="3" t="e">
        <f>CONCATENATE(DataEntry!T128,", ",DataEntry!S128)</f>
        <v>#N/A</v>
      </c>
      <c r="E128" s="23" t="str">
        <f>CONCATENATE(DataEntry!F128,"/",DataEntry!N128)</f>
        <v>/</v>
      </c>
      <c r="F128" s="3" t="str">
        <f t="shared" si="14"/>
        <v>&lt;wpt lat="0" lon="0"&gt;</v>
      </c>
      <c r="G128" s="3" t="str">
        <f t="shared" si="15"/>
        <v>&lt;name&gt;--&lt;/name&gt;</v>
      </c>
      <c r="H128" s="3" t="str">
        <f t="shared" si="16"/>
        <v>&lt;cmt&gt;/&lt;/cmt&gt;</v>
      </c>
      <c r="I128" s="3" t="e">
        <f t="shared" si="17"/>
        <v>#N/A</v>
      </c>
      <c r="K128" s="3" t="e">
        <f t="shared" si="13"/>
        <v>#N/A</v>
      </c>
    </row>
    <row r="129" spans="1:11" x14ac:dyDescent="0.3">
      <c r="A129" s="3" t="str">
        <f>DataEntry!R129</f>
        <v>--</v>
      </c>
      <c r="B129" s="3">
        <f>DataEntry!B129</f>
        <v>0</v>
      </c>
      <c r="C129" s="3">
        <f>DataEntry!C129</f>
        <v>0</v>
      </c>
      <c r="D129" s="3" t="e">
        <f>CONCATENATE(DataEntry!T129,", ",DataEntry!S129)</f>
        <v>#N/A</v>
      </c>
      <c r="E129" s="23" t="str">
        <f>CONCATENATE(DataEntry!F129,"/",DataEntry!N129)</f>
        <v>/</v>
      </c>
      <c r="F129" s="3" t="str">
        <f t="shared" si="14"/>
        <v>&lt;wpt lat="0" lon="0"&gt;</v>
      </c>
      <c r="G129" s="3" t="str">
        <f t="shared" si="15"/>
        <v>&lt;name&gt;--&lt;/name&gt;</v>
      </c>
      <c r="H129" s="3" t="str">
        <f t="shared" si="16"/>
        <v>&lt;cmt&gt;/&lt;/cmt&gt;</v>
      </c>
      <c r="I129" s="3" t="e">
        <f t="shared" si="17"/>
        <v>#N/A</v>
      </c>
      <c r="K129" s="3" t="e">
        <f t="shared" si="13"/>
        <v>#N/A</v>
      </c>
    </row>
    <row r="130" spans="1:11" x14ac:dyDescent="0.3">
      <c r="A130" s="3" t="str">
        <f>DataEntry!R130</f>
        <v>--</v>
      </c>
      <c r="B130" s="3">
        <f>DataEntry!B130</f>
        <v>0</v>
      </c>
      <c r="C130" s="3">
        <f>DataEntry!C130</f>
        <v>0</v>
      </c>
      <c r="D130" s="3" t="e">
        <f>CONCATENATE(DataEntry!T130,", ",DataEntry!S130)</f>
        <v>#N/A</v>
      </c>
      <c r="E130" s="23" t="str">
        <f>CONCATENATE(DataEntry!F130,"/",DataEntry!N130)</f>
        <v>/</v>
      </c>
      <c r="F130" s="3" t="str">
        <f t="shared" ref="F130:F161" si="18">"&lt;wpt lat="&amp;CHAR(34)&amp;B130&amp;CHAR(34)&amp;" lon="&amp;CHAR(34)&amp;C130&amp;CHAR(34)&amp;"&gt;"</f>
        <v>&lt;wpt lat="0" lon="0"&gt;</v>
      </c>
      <c r="G130" s="3" t="str">
        <f t="shared" ref="G130:G161" si="19">"&lt;name&gt;"&amp;A130&amp;"&lt;/name&gt;"</f>
        <v>&lt;name&gt;--&lt;/name&gt;</v>
      </c>
      <c r="H130" s="3" t="str">
        <f t="shared" ref="H130:H161" si="20">"&lt;cmt&gt;"&amp;E130&amp;"&lt;/cmt&gt;"</f>
        <v>&lt;cmt&gt;/&lt;/cmt&gt;</v>
      </c>
      <c r="I130" s="3" t="e">
        <f t="shared" ref="I130:I161" si="21">"&lt;sym&gt;"&amp;D130&amp;"&lt;/sym&gt;"</f>
        <v>#N/A</v>
      </c>
      <c r="K130" s="3" t="e">
        <f t="shared" si="13"/>
        <v>#N/A</v>
      </c>
    </row>
    <row r="131" spans="1:11" x14ac:dyDescent="0.3">
      <c r="A131" s="3" t="str">
        <f>DataEntry!R131</f>
        <v>--</v>
      </c>
      <c r="B131" s="3">
        <f>DataEntry!B131</f>
        <v>0</v>
      </c>
      <c r="C131" s="3">
        <f>DataEntry!C131</f>
        <v>0</v>
      </c>
      <c r="D131" s="3" t="e">
        <f>CONCATENATE(DataEntry!T131,", ",DataEntry!S131)</f>
        <v>#N/A</v>
      </c>
      <c r="E131" s="23" t="str">
        <f>CONCATENATE(DataEntry!F131,"/",DataEntry!N131)</f>
        <v>/</v>
      </c>
      <c r="F131" s="3" t="str">
        <f t="shared" si="18"/>
        <v>&lt;wpt lat="0" lon="0"&gt;</v>
      </c>
      <c r="G131" s="3" t="str">
        <f t="shared" si="19"/>
        <v>&lt;name&gt;--&lt;/name&gt;</v>
      </c>
      <c r="H131" s="3" t="str">
        <f t="shared" si="20"/>
        <v>&lt;cmt&gt;/&lt;/cmt&gt;</v>
      </c>
      <c r="I131" s="3" t="e">
        <f t="shared" si="21"/>
        <v>#N/A</v>
      </c>
      <c r="K131" s="3" t="e">
        <f t="shared" ref="K131:K194" si="22">F131&amp;G131&amp;H131&amp;I131&amp;"&lt;/wpt&gt;"</f>
        <v>#N/A</v>
      </c>
    </row>
    <row r="132" spans="1:11" x14ac:dyDescent="0.3">
      <c r="A132" s="3" t="str">
        <f>DataEntry!R132</f>
        <v>--</v>
      </c>
      <c r="B132" s="3">
        <f>DataEntry!B132</f>
        <v>0</v>
      </c>
      <c r="C132" s="3">
        <f>DataEntry!C132</f>
        <v>0</v>
      </c>
      <c r="D132" s="3" t="e">
        <f>CONCATENATE(DataEntry!T132,", ",DataEntry!S132)</f>
        <v>#N/A</v>
      </c>
      <c r="E132" s="23" t="str">
        <f>CONCATENATE(DataEntry!F132,"/",DataEntry!N132)</f>
        <v>/</v>
      </c>
      <c r="F132" s="3" t="str">
        <f t="shared" si="18"/>
        <v>&lt;wpt lat="0" lon="0"&gt;</v>
      </c>
      <c r="G132" s="3" t="str">
        <f t="shared" si="19"/>
        <v>&lt;name&gt;--&lt;/name&gt;</v>
      </c>
      <c r="H132" s="3" t="str">
        <f t="shared" si="20"/>
        <v>&lt;cmt&gt;/&lt;/cmt&gt;</v>
      </c>
      <c r="I132" s="3" t="e">
        <f t="shared" si="21"/>
        <v>#N/A</v>
      </c>
      <c r="K132" s="3" t="e">
        <f t="shared" si="22"/>
        <v>#N/A</v>
      </c>
    </row>
    <row r="133" spans="1:11" x14ac:dyDescent="0.3">
      <c r="A133" s="3">
        <f>DataEntry!R133</f>
        <v>0</v>
      </c>
      <c r="B133" s="3">
        <f>DataEntry!B133</f>
        <v>0</v>
      </c>
      <c r="C133" s="3">
        <f>DataEntry!C133</f>
        <v>0</v>
      </c>
      <c r="D133" s="3" t="str">
        <f>CONCATENATE(DataEntry!T133,", ",DataEntry!S133)</f>
        <v xml:space="preserve">, </v>
      </c>
      <c r="E133" s="23" t="str">
        <f>CONCATENATE(DataEntry!F133,"/",DataEntry!N133)</f>
        <v>/</v>
      </c>
      <c r="F133" s="3" t="str">
        <f t="shared" si="18"/>
        <v>&lt;wpt lat="0" lon="0"&gt;</v>
      </c>
      <c r="G133" s="3" t="str">
        <f t="shared" si="19"/>
        <v>&lt;name&gt;0&lt;/name&gt;</v>
      </c>
      <c r="H133" s="3" t="str">
        <f t="shared" si="20"/>
        <v>&lt;cmt&gt;/&lt;/cmt&gt;</v>
      </c>
      <c r="I133" s="3" t="str">
        <f t="shared" si="21"/>
        <v>&lt;sym&gt;, &lt;/sym&gt;</v>
      </c>
      <c r="K133" s="3" t="str">
        <f t="shared" si="22"/>
        <v>&lt;wpt lat="0" lon="0"&gt;&lt;name&gt;0&lt;/name&gt;&lt;cmt&gt;/&lt;/cmt&gt;&lt;sym&gt;, &lt;/sym&gt;&lt;/wpt&gt;</v>
      </c>
    </row>
    <row r="134" spans="1:11" x14ac:dyDescent="0.3">
      <c r="A134" s="3">
        <f>DataEntry!R134</f>
        <v>0</v>
      </c>
      <c r="B134" s="3">
        <f>DataEntry!B134</f>
        <v>0</v>
      </c>
      <c r="C134" s="3">
        <f>DataEntry!C134</f>
        <v>0</v>
      </c>
      <c r="D134" s="3" t="str">
        <f>CONCATENATE(DataEntry!T134,", ",DataEntry!S134)</f>
        <v xml:space="preserve">, </v>
      </c>
      <c r="E134" s="23" t="str">
        <f>CONCATENATE(DataEntry!F134,"/",DataEntry!N134)</f>
        <v>/</v>
      </c>
      <c r="F134" s="3" t="str">
        <f t="shared" si="18"/>
        <v>&lt;wpt lat="0" lon="0"&gt;</v>
      </c>
      <c r="G134" s="3" t="str">
        <f t="shared" si="19"/>
        <v>&lt;name&gt;0&lt;/name&gt;</v>
      </c>
      <c r="H134" s="3" t="str">
        <f t="shared" si="20"/>
        <v>&lt;cmt&gt;/&lt;/cmt&gt;</v>
      </c>
      <c r="I134" s="3" t="str">
        <f t="shared" si="21"/>
        <v>&lt;sym&gt;, &lt;/sym&gt;</v>
      </c>
      <c r="K134" s="3" t="str">
        <f t="shared" si="22"/>
        <v>&lt;wpt lat="0" lon="0"&gt;&lt;name&gt;0&lt;/name&gt;&lt;cmt&gt;/&lt;/cmt&gt;&lt;sym&gt;, &lt;/sym&gt;&lt;/wpt&gt;</v>
      </c>
    </row>
    <row r="135" spans="1:11" x14ac:dyDescent="0.3">
      <c r="A135" s="3">
        <f>DataEntry!R135</f>
        <v>0</v>
      </c>
      <c r="B135" s="3">
        <f>DataEntry!B135</f>
        <v>0</v>
      </c>
      <c r="C135" s="3">
        <f>DataEntry!C135</f>
        <v>0</v>
      </c>
      <c r="D135" s="3" t="str">
        <f>CONCATENATE(DataEntry!T135,", ",DataEntry!S135)</f>
        <v xml:space="preserve">, </v>
      </c>
      <c r="E135" s="23" t="str">
        <f>CONCATENATE(DataEntry!F135,"/",DataEntry!N135)</f>
        <v>/</v>
      </c>
      <c r="F135" s="3" t="str">
        <f t="shared" si="18"/>
        <v>&lt;wpt lat="0" lon="0"&gt;</v>
      </c>
      <c r="G135" s="3" t="str">
        <f t="shared" si="19"/>
        <v>&lt;name&gt;0&lt;/name&gt;</v>
      </c>
      <c r="H135" s="3" t="str">
        <f t="shared" si="20"/>
        <v>&lt;cmt&gt;/&lt;/cmt&gt;</v>
      </c>
      <c r="I135" s="3" t="str">
        <f t="shared" si="21"/>
        <v>&lt;sym&gt;, &lt;/sym&gt;</v>
      </c>
      <c r="K135" s="3" t="str">
        <f t="shared" si="22"/>
        <v>&lt;wpt lat="0" lon="0"&gt;&lt;name&gt;0&lt;/name&gt;&lt;cmt&gt;/&lt;/cmt&gt;&lt;sym&gt;, &lt;/sym&gt;&lt;/wpt&gt;</v>
      </c>
    </row>
    <row r="136" spans="1:11" x14ac:dyDescent="0.3">
      <c r="A136" s="3">
        <f>DataEntry!R136</f>
        <v>0</v>
      </c>
      <c r="B136" s="3">
        <f>DataEntry!B136</f>
        <v>0</v>
      </c>
      <c r="C136" s="3">
        <f>DataEntry!C136</f>
        <v>0</v>
      </c>
      <c r="D136" s="3" t="str">
        <f>CONCATENATE(DataEntry!T136,", ",DataEntry!S136)</f>
        <v xml:space="preserve">, </v>
      </c>
      <c r="E136" s="23" t="str">
        <f>CONCATENATE(DataEntry!F136,"/",DataEntry!N136)</f>
        <v>/</v>
      </c>
      <c r="F136" s="3" t="str">
        <f t="shared" si="18"/>
        <v>&lt;wpt lat="0" lon="0"&gt;</v>
      </c>
      <c r="G136" s="3" t="str">
        <f t="shared" si="19"/>
        <v>&lt;name&gt;0&lt;/name&gt;</v>
      </c>
      <c r="H136" s="3" t="str">
        <f t="shared" si="20"/>
        <v>&lt;cmt&gt;/&lt;/cmt&gt;</v>
      </c>
      <c r="I136" s="3" t="str">
        <f t="shared" si="21"/>
        <v>&lt;sym&gt;, &lt;/sym&gt;</v>
      </c>
      <c r="K136" s="3" t="str">
        <f t="shared" si="22"/>
        <v>&lt;wpt lat="0" lon="0"&gt;&lt;name&gt;0&lt;/name&gt;&lt;cmt&gt;/&lt;/cmt&gt;&lt;sym&gt;, &lt;/sym&gt;&lt;/wpt&gt;</v>
      </c>
    </row>
    <row r="137" spans="1:11" x14ac:dyDescent="0.3">
      <c r="A137" s="3">
        <f>DataEntry!R137</f>
        <v>0</v>
      </c>
      <c r="B137" s="3">
        <f>DataEntry!B137</f>
        <v>0</v>
      </c>
      <c r="C137" s="3">
        <f>DataEntry!C137</f>
        <v>0</v>
      </c>
      <c r="D137" s="3" t="str">
        <f>CONCATENATE(DataEntry!T137,", ",DataEntry!S137)</f>
        <v xml:space="preserve">, </v>
      </c>
      <c r="E137" s="23" t="str">
        <f>CONCATENATE(DataEntry!F137,"/",DataEntry!N137)</f>
        <v>/</v>
      </c>
      <c r="F137" s="3" t="str">
        <f t="shared" si="18"/>
        <v>&lt;wpt lat="0" lon="0"&gt;</v>
      </c>
      <c r="G137" s="3" t="str">
        <f t="shared" si="19"/>
        <v>&lt;name&gt;0&lt;/name&gt;</v>
      </c>
      <c r="H137" s="3" t="str">
        <f t="shared" si="20"/>
        <v>&lt;cmt&gt;/&lt;/cmt&gt;</v>
      </c>
      <c r="I137" s="3" t="str">
        <f t="shared" si="21"/>
        <v>&lt;sym&gt;, &lt;/sym&gt;</v>
      </c>
      <c r="K137" s="3" t="str">
        <f t="shared" si="22"/>
        <v>&lt;wpt lat="0" lon="0"&gt;&lt;name&gt;0&lt;/name&gt;&lt;cmt&gt;/&lt;/cmt&gt;&lt;sym&gt;, &lt;/sym&gt;&lt;/wpt&gt;</v>
      </c>
    </row>
    <row r="138" spans="1:11" x14ac:dyDescent="0.3">
      <c r="A138" s="3">
        <f>DataEntry!R138</f>
        <v>0</v>
      </c>
      <c r="B138" s="3">
        <f>DataEntry!B138</f>
        <v>0</v>
      </c>
      <c r="C138" s="3">
        <f>DataEntry!C138</f>
        <v>0</v>
      </c>
      <c r="D138" s="3" t="str">
        <f>CONCATENATE(DataEntry!T138,", ",DataEntry!S138)</f>
        <v xml:space="preserve">, </v>
      </c>
      <c r="E138" s="23" t="str">
        <f>CONCATENATE(DataEntry!F138,"/",DataEntry!N138)</f>
        <v>/</v>
      </c>
      <c r="F138" s="3" t="str">
        <f t="shared" si="18"/>
        <v>&lt;wpt lat="0" lon="0"&gt;</v>
      </c>
      <c r="G138" s="3" t="str">
        <f t="shared" si="19"/>
        <v>&lt;name&gt;0&lt;/name&gt;</v>
      </c>
      <c r="H138" s="3" t="str">
        <f t="shared" si="20"/>
        <v>&lt;cmt&gt;/&lt;/cmt&gt;</v>
      </c>
      <c r="I138" s="3" t="str">
        <f t="shared" si="21"/>
        <v>&lt;sym&gt;, &lt;/sym&gt;</v>
      </c>
      <c r="K138" s="3" t="str">
        <f t="shared" si="22"/>
        <v>&lt;wpt lat="0" lon="0"&gt;&lt;name&gt;0&lt;/name&gt;&lt;cmt&gt;/&lt;/cmt&gt;&lt;sym&gt;, &lt;/sym&gt;&lt;/wpt&gt;</v>
      </c>
    </row>
    <row r="139" spans="1:11" x14ac:dyDescent="0.3">
      <c r="A139" s="3">
        <f>DataEntry!R139</f>
        <v>0</v>
      </c>
      <c r="B139" s="3">
        <f>DataEntry!B139</f>
        <v>0</v>
      </c>
      <c r="C139" s="3">
        <f>DataEntry!C139</f>
        <v>0</v>
      </c>
      <c r="D139" s="3" t="str">
        <f>CONCATENATE(DataEntry!T139,", ",DataEntry!S139)</f>
        <v xml:space="preserve">, </v>
      </c>
      <c r="E139" s="23" t="str">
        <f>CONCATENATE(DataEntry!F139,"/",DataEntry!N139)</f>
        <v>/</v>
      </c>
      <c r="F139" s="3" t="str">
        <f t="shared" si="18"/>
        <v>&lt;wpt lat="0" lon="0"&gt;</v>
      </c>
      <c r="G139" s="3" t="str">
        <f t="shared" si="19"/>
        <v>&lt;name&gt;0&lt;/name&gt;</v>
      </c>
      <c r="H139" s="3" t="str">
        <f t="shared" si="20"/>
        <v>&lt;cmt&gt;/&lt;/cmt&gt;</v>
      </c>
      <c r="I139" s="3" t="str">
        <f t="shared" si="21"/>
        <v>&lt;sym&gt;, &lt;/sym&gt;</v>
      </c>
      <c r="K139" s="3" t="str">
        <f t="shared" si="22"/>
        <v>&lt;wpt lat="0" lon="0"&gt;&lt;name&gt;0&lt;/name&gt;&lt;cmt&gt;/&lt;/cmt&gt;&lt;sym&gt;, &lt;/sym&gt;&lt;/wpt&gt;</v>
      </c>
    </row>
    <row r="140" spans="1:11" x14ac:dyDescent="0.3">
      <c r="A140" s="3">
        <f>DataEntry!R140</f>
        <v>0</v>
      </c>
      <c r="B140" s="3">
        <f>DataEntry!B140</f>
        <v>0</v>
      </c>
      <c r="C140" s="3">
        <f>DataEntry!C140</f>
        <v>0</v>
      </c>
      <c r="D140" s="3" t="str">
        <f>CONCATENATE(DataEntry!T140,", ",DataEntry!S140)</f>
        <v xml:space="preserve">, </v>
      </c>
      <c r="E140" s="23" t="str">
        <f>CONCATENATE(DataEntry!F140,"/",DataEntry!N140)</f>
        <v>/</v>
      </c>
      <c r="F140" s="3" t="str">
        <f t="shared" si="18"/>
        <v>&lt;wpt lat="0" lon="0"&gt;</v>
      </c>
      <c r="G140" s="3" t="str">
        <f t="shared" si="19"/>
        <v>&lt;name&gt;0&lt;/name&gt;</v>
      </c>
      <c r="H140" s="3" t="str">
        <f t="shared" si="20"/>
        <v>&lt;cmt&gt;/&lt;/cmt&gt;</v>
      </c>
      <c r="I140" s="3" t="str">
        <f t="shared" si="21"/>
        <v>&lt;sym&gt;, &lt;/sym&gt;</v>
      </c>
      <c r="K140" s="3" t="str">
        <f t="shared" si="22"/>
        <v>&lt;wpt lat="0" lon="0"&gt;&lt;name&gt;0&lt;/name&gt;&lt;cmt&gt;/&lt;/cmt&gt;&lt;sym&gt;, &lt;/sym&gt;&lt;/wpt&gt;</v>
      </c>
    </row>
    <row r="141" spans="1:11" x14ac:dyDescent="0.3">
      <c r="A141" s="3">
        <f>DataEntry!R141</f>
        <v>0</v>
      </c>
      <c r="B141" s="3">
        <f>DataEntry!B141</f>
        <v>0</v>
      </c>
      <c r="C141" s="3">
        <f>DataEntry!C141</f>
        <v>0</v>
      </c>
      <c r="D141" s="3" t="str">
        <f>CONCATENATE(DataEntry!T141,", ",DataEntry!S141)</f>
        <v xml:space="preserve">, </v>
      </c>
      <c r="E141" s="23" t="str">
        <f>CONCATENATE(DataEntry!F141,"/",DataEntry!N141)</f>
        <v>/</v>
      </c>
      <c r="F141" s="3" t="str">
        <f t="shared" si="18"/>
        <v>&lt;wpt lat="0" lon="0"&gt;</v>
      </c>
      <c r="G141" s="3" t="str">
        <f t="shared" si="19"/>
        <v>&lt;name&gt;0&lt;/name&gt;</v>
      </c>
      <c r="H141" s="3" t="str">
        <f t="shared" si="20"/>
        <v>&lt;cmt&gt;/&lt;/cmt&gt;</v>
      </c>
      <c r="I141" s="3" t="str">
        <f t="shared" si="21"/>
        <v>&lt;sym&gt;, &lt;/sym&gt;</v>
      </c>
      <c r="K141" s="3" t="str">
        <f t="shared" si="22"/>
        <v>&lt;wpt lat="0" lon="0"&gt;&lt;name&gt;0&lt;/name&gt;&lt;cmt&gt;/&lt;/cmt&gt;&lt;sym&gt;, &lt;/sym&gt;&lt;/wpt&gt;</v>
      </c>
    </row>
    <row r="142" spans="1:11" x14ac:dyDescent="0.3">
      <c r="A142" s="3">
        <f>DataEntry!R142</f>
        <v>0</v>
      </c>
      <c r="B142" s="3">
        <f>DataEntry!B142</f>
        <v>0</v>
      </c>
      <c r="C142" s="3">
        <f>DataEntry!C142</f>
        <v>0</v>
      </c>
      <c r="D142" s="3" t="str">
        <f>CONCATENATE(DataEntry!T142,", ",DataEntry!S142)</f>
        <v xml:space="preserve">, </v>
      </c>
      <c r="E142" s="23" t="str">
        <f>CONCATENATE(DataEntry!F142,"/",DataEntry!N142)</f>
        <v>/</v>
      </c>
      <c r="F142" s="3" t="str">
        <f t="shared" si="18"/>
        <v>&lt;wpt lat="0" lon="0"&gt;</v>
      </c>
      <c r="G142" s="3" t="str">
        <f t="shared" si="19"/>
        <v>&lt;name&gt;0&lt;/name&gt;</v>
      </c>
      <c r="H142" s="3" t="str">
        <f t="shared" si="20"/>
        <v>&lt;cmt&gt;/&lt;/cmt&gt;</v>
      </c>
      <c r="I142" s="3" t="str">
        <f t="shared" si="21"/>
        <v>&lt;sym&gt;, &lt;/sym&gt;</v>
      </c>
      <c r="K142" s="3" t="str">
        <f t="shared" si="22"/>
        <v>&lt;wpt lat="0" lon="0"&gt;&lt;name&gt;0&lt;/name&gt;&lt;cmt&gt;/&lt;/cmt&gt;&lt;sym&gt;, &lt;/sym&gt;&lt;/wpt&gt;</v>
      </c>
    </row>
    <row r="143" spans="1:11" x14ac:dyDescent="0.3">
      <c r="A143" s="3">
        <f>DataEntry!R143</f>
        <v>0</v>
      </c>
      <c r="B143" s="3">
        <f>DataEntry!B143</f>
        <v>0</v>
      </c>
      <c r="C143" s="3">
        <f>DataEntry!C143</f>
        <v>0</v>
      </c>
      <c r="D143" s="3" t="str">
        <f>CONCATENATE(DataEntry!T143,", ",DataEntry!S143)</f>
        <v xml:space="preserve">, </v>
      </c>
      <c r="E143" s="23" t="str">
        <f>CONCATENATE(DataEntry!F143,"/",DataEntry!N143)</f>
        <v>/</v>
      </c>
      <c r="F143" s="3" t="str">
        <f t="shared" si="18"/>
        <v>&lt;wpt lat="0" lon="0"&gt;</v>
      </c>
      <c r="G143" s="3" t="str">
        <f t="shared" si="19"/>
        <v>&lt;name&gt;0&lt;/name&gt;</v>
      </c>
      <c r="H143" s="3" t="str">
        <f t="shared" si="20"/>
        <v>&lt;cmt&gt;/&lt;/cmt&gt;</v>
      </c>
      <c r="I143" s="3" t="str">
        <f t="shared" si="21"/>
        <v>&lt;sym&gt;, &lt;/sym&gt;</v>
      </c>
      <c r="K143" s="3" t="str">
        <f t="shared" si="22"/>
        <v>&lt;wpt lat="0" lon="0"&gt;&lt;name&gt;0&lt;/name&gt;&lt;cmt&gt;/&lt;/cmt&gt;&lt;sym&gt;, &lt;/sym&gt;&lt;/wpt&gt;</v>
      </c>
    </row>
    <row r="144" spans="1:11" x14ac:dyDescent="0.3">
      <c r="A144" s="3">
        <f>DataEntry!R144</f>
        <v>0</v>
      </c>
      <c r="B144" s="3">
        <f>DataEntry!B144</f>
        <v>0</v>
      </c>
      <c r="C144" s="3">
        <f>DataEntry!C144</f>
        <v>0</v>
      </c>
      <c r="D144" s="3" t="str">
        <f>CONCATENATE(DataEntry!T144,", ",DataEntry!S144)</f>
        <v xml:space="preserve">, </v>
      </c>
      <c r="E144" s="23" t="str">
        <f>CONCATENATE(DataEntry!F144,"/",DataEntry!N144)</f>
        <v>/</v>
      </c>
      <c r="F144" s="3" t="str">
        <f t="shared" si="18"/>
        <v>&lt;wpt lat="0" lon="0"&gt;</v>
      </c>
      <c r="G144" s="3" t="str">
        <f t="shared" si="19"/>
        <v>&lt;name&gt;0&lt;/name&gt;</v>
      </c>
      <c r="H144" s="3" t="str">
        <f t="shared" si="20"/>
        <v>&lt;cmt&gt;/&lt;/cmt&gt;</v>
      </c>
      <c r="I144" s="3" t="str">
        <f t="shared" si="21"/>
        <v>&lt;sym&gt;, &lt;/sym&gt;</v>
      </c>
      <c r="K144" s="3" t="str">
        <f t="shared" si="22"/>
        <v>&lt;wpt lat="0" lon="0"&gt;&lt;name&gt;0&lt;/name&gt;&lt;cmt&gt;/&lt;/cmt&gt;&lt;sym&gt;, &lt;/sym&gt;&lt;/wpt&gt;</v>
      </c>
    </row>
    <row r="145" spans="1:11" x14ac:dyDescent="0.3">
      <c r="A145" s="3">
        <f>DataEntry!R145</f>
        <v>0</v>
      </c>
      <c r="B145" s="3">
        <f>DataEntry!B145</f>
        <v>0</v>
      </c>
      <c r="C145" s="3">
        <f>DataEntry!C145</f>
        <v>0</v>
      </c>
      <c r="D145" s="3" t="str">
        <f>CONCATENATE(DataEntry!T145,", ",DataEntry!S145)</f>
        <v xml:space="preserve">, </v>
      </c>
      <c r="E145" s="23" t="str">
        <f>CONCATENATE(DataEntry!F145,"/",DataEntry!N145)</f>
        <v>/</v>
      </c>
      <c r="F145" s="3" t="str">
        <f t="shared" si="18"/>
        <v>&lt;wpt lat="0" lon="0"&gt;</v>
      </c>
      <c r="G145" s="3" t="str">
        <f t="shared" si="19"/>
        <v>&lt;name&gt;0&lt;/name&gt;</v>
      </c>
      <c r="H145" s="3" t="str">
        <f t="shared" si="20"/>
        <v>&lt;cmt&gt;/&lt;/cmt&gt;</v>
      </c>
      <c r="I145" s="3" t="str">
        <f t="shared" si="21"/>
        <v>&lt;sym&gt;, &lt;/sym&gt;</v>
      </c>
      <c r="K145" s="3" t="str">
        <f t="shared" si="22"/>
        <v>&lt;wpt lat="0" lon="0"&gt;&lt;name&gt;0&lt;/name&gt;&lt;cmt&gt;/&lt;/cmt&gt;&lt;sym&gt;, &lt;/sym&gt;&lt;/wpt&gt;</v>
      </c>
    </row>
    <row r="146" spans="1:11" x14ac:dyDescent="0.3">
      <c r="A146" s="3">
        <f>DataEntry!R146</f>
        <v>0</v>
      </c>
      <c r="B146" s="3">
        <f>DataEntry!B146</f>
        <v>0</v>
      </c>
      <c r="C146" s="3">
        <f>DataEntry!C146</f>
        <v>0</v>
      </c>
      <c r="D146" s="3" t="str">
        <f>CONCATENATE(DataEntry!T146,", ",DataEntry!S146)</f>
        <v xml:space="preserve">, </v>
      </c>
      <c r="E146" s="23" t="str">
        <f>CONCATENATE(DataEntry!F146,"/",DataEntry!N146)</f>
        <v>/</v>
      </c>
      <c r="F146" s="3" t="str">
        <f t="shared" si="18"/>
        <v>&lt;wpt lat="0" lon="0"&gt;</v>
      </c>
      <c r="G146" s="3" t="str">
        <f t="shared" si="19"/>
        <v>&lt;name&gt;0&lt;/name&gt;</v>
      </c>
      <c r="H146" s="3" t="str">
        <f t="shared" si="20"/>
        <v>&lt;cmt&gt;/&lt;/cmt&gt;</v>
      </c>
      <c r="I146" s="3" t="str">
        <f t="shared" si="21"/>
        <v>&lt;sym&gt;, &lt;/sym&gt;</v>
      </c>
      <c r="K146" s="3" t="str">
        <f t="shared" si="22"/>
        <v>&lt;wpt lat="0" lon="0"&gt;&lt;name&gt;0&lt;/name&gt;&lt;cmt&gt;/&lt;/cmt&gt;&lt;sym&gt;, &lt;/sym&gt;&lt;/wpt&gt;</v>
      </c>
    </row>
    <row r="147" spans="1:11" x14ac:dyDescent="0.3">
      <c r="A147" s="3">
        <f>DataEntry!R147</f>
        <v>0</v>
      </c>
      <c r="B147" s="3">
        <f>DataEntry!B147</f>
        <v>0</v>
      </c>
      <c r="C147" s="3">
        <f>DataEntry!C147</f>
        <v>0</v>
      </c>
      <c r="D147" s="3" t="str">
        <f>CONCATENATE(DataEntry!T147,", ",DataEntry!S147)</f>
        <v xml:space="preserve">, </v>
      </c>
      <c r="E147" s="23" t="str">
        <f>CONCATENATE(DataEntry!F147,"/",DataEntry!N147)</f>
        <v>/</v>
      </c>
      <c r="F147" s="3" t="str">
        <f t="shared" si="18"/>
        <v>&lt;wpt lat="0" lon="0"&gt;</v>
      </c>
      <c r="G147" s="3" t="str">
        <f t="shared" si="19"/>
        <v>&lt;name&gt;0&lt;/name&gt;</v>
      </c>
      <c r="H147" s="3" t="str">
        <f t="shared" si="20"/>
        <v>&lt;cmt&gt;/&lt;/cmt&gt;</v>
      </c>
      <c r="I147" s="3" t="str">
        <f t="shared" si="21"/>
        <v>&lt;sym&gt;, &lt;/sym&gt;</v>
      </c>
      <c r="K147" s="3" t="str">
        <f t="shared" si="22"/>
        <v>&lt;wpt lat="0" lon="0"&gt;&lt;name&gt;0&lt;/name&gt;&lt;cmt&gt;/&lt;/cmt&gt;&lt;sym&gt;, &lt;/sym&gt;&lt;/wpt&gt;</v>
      </c>
    </row>
    <row r="148" spans="1:11" x14ac:dyDescent="0.3">
      <c r="A148" s="3">
        <f>DataEntry!R148</f>
        <v>0</v>
      </c>
      <c r="B148" s="3">
        <f>DataEntry!B148</f>
        <v>0</v>
      </c>
      <c r="C148" s="3">
        <f>DataEntry!C148</f>
        <v>0</v>
      </c>
      <c r="D148" s="3" t="str">
        <f>CONCATENATE(DataEntry!T148,", ",DataEntry!S148)</f>
        <v xml:space="preserve">, </v>
      </c>
      <c r="E148" s="23" t="str">
        <f>CONCATENATE(DataEntry!F148,"/",DataEntry!N148)</f>
        <v>/</v>
      </c>
      <c r="F148" s="3" t="str">
        <f t="shared" si="18"/>
        <v>&lt;wpt lat="0" lon="0"&gt;</v>
      </c>
      <c r="G148" s="3" t="str">
        <f t="shared" si="19"/>
        <v>&lt;name&gt;0&lt;/name&gt;</v>
      </c>
      <c r="H148" s="3" t="str">
        <f t="shared" si="20"/>
        <v>&lt;cmt&gt;/&lt;/cmt&gt;</v>
      </c>
      <c r="I148" s="3" t="str">
        <f t="shared" si="21"/>
        <v>&lt;sym&gt;, &lt;/sym&gt;</v>
      </c>
      <c r="K148" s="3" t="str">
        <f t="shared" si="22"/>
        <v>&lt;wpt lat="0" lon="0"&gt;&lt;name&gt;0&lt;/name&gt;&lt;cmt&gt;/&lt;/cmt&gt;&lt;sym&gt;, &lt;/sym&gt;&lt;/wpt&gt;</v>
      </c>
    </row>
    <row r="149" spans="1:11" x14ac:dyDescent="0.3">
      <c r="A149" s="3">
        <f>DataEntry!R149</f>
        <v>0</v>
      </c>
      <c r="B149" s="3">
        <f>DataEntry!B149</f>
        <v>0</v>
      </c>
      <c r="C149" s="3">
        <f>DataEntry!C149</f>
        <v>0</v>
      </c>
      <c r="D149" s="3" t="str">
        <f>CONCATENATE(DataEntry!T149,", ",DataEntry!S149)</f>
        <v xml:space="preserve">, </v>
      </c>
      <c r="E149" s="23" t="str">
        <f>CONCATENATE(DataEntry!F149,"/",DataEntry!N149)</f>
        <v>/</v>
      </c>
      <c r="F149" s="3" t="str">
        <f t="shared" si="18"/>
        <v>&lt;wpt lat="0" lon="0"&gt;</v>
      </c>
      <c r="G149" s="3" t="str">
        <f t="shared" si="19"/>
        <v>&lt;name&gt;0&lt;/name&gt;</v>
      </c>
      <c r="H149" s="3" t="str">
        <f t="shared" si="20"/>
        <v>&lt;cmt&gt;/&lt;/cmt&gt;</v>
      </c>
      <c r="I149" s="3" t="str">
        <f t="shared" si="21"/>
        <v>&lt;sym&gt;, &lt;/sym&gt;</v>
      </c>
      <c r="K149" s="3" t="str">
        <f t="shared" si="22"/>
        <v>&lt;wpt lat="0" lon="0"&gt;&lt;name&gt;0&lt;/name&gt;&lt;cmt&gt;/&lt;/cmt&gt;&lt;sym&gt;, &lt;/sym&gt;&lt;/wpt&gt;</v>
      </c>
    </row>
    <row r="150" spans="1:11" x14ac:dyDescent="0.3">
      <c r="A150" s="3">
        <f>DataEntry!R150</f>
        <v>0</v>
      </c>
      <c r="B150" s="3">
        <f>DataEntry!B150</f>
        <v>0</v>
      </c>
      <c r="C150" s="3">
        <f>DataEntry!C150</f>
        <v>0</v>
      </c>
      <c r="D150" s="3" t="str">
        <f>CONCATENATE(DataEntry!T150,", ",DataEntry!S150)</f>
        <v xml:space="preserve">, </v>
      </c>
      <c r="E150" s="23" t="str">
        <f>CONCATENATE(DataEntry!F150,"/",DataEntry!N150)</f>
        <v>/</v>
      </c>
      <c r="F150" s="3" t="str">
        <f t="shared" si="18"/>
        <v>&lt;wpt lat="0" lon="0"&gt;</v>
      </c>
      <c r="G150" s="3" t="str">
        <f t="shared" si="19"/>
        <v>&lt;name&gt;0&lt;/name&gt;</v>
      </c>
      <c r="H150" s="3" t="str">
        <f t="shared" si="20"/>
        <v>&lt;cmt&gt;/&lt;/cmt&gt;</v>
      </c>
      <c r="I150" s="3" t="str">
        <f t="shared" si="21"/>
        <v>&lt;sym&gt;, &lt;/sym&gt;</v>
      </c>
      <c r="K150" s="3" t="str">
        <f t="shared" si="22"/>
        <v>&lt;wpt lat="0" lon="0"&gt;&lt;name&gt;0&lt;/name&gt;&lt;cmt&gt;/&lt;/cmt&gt;&lt;sym&gt;, &lt;/sym&gt;&lt;/wpt&gt;</v>
      </c>
    </row>
    <row r="151" spans="1:11" x14ac:dyDescent="0.3">
      <c r="A151" s="3">
        <f>DataEntry!R151</f>
        <v>0</v>
      </c>
      <c r="B151" s="3">
        <f>DataEntry!B151</f>
        <v>0</v>
      </c>
      <c r="C151" s="3">
        <f>DataEntry!C151</f>
        <v>0</v>
      </c>
      <c r="D151" s="3" t="str">
        <f>CONCATENATE(DataEntry!T151,", ",DataEntry!S151)</f>
        <v xml:space="preserve">, </v>
      </c>
      <c r="E151" s="23" t="str">
        <f>CONCATENATE(DataEntry!F151,"/",DataEntry!N151)</f>
        <v>/</v>
      </c>
      <c r="F151" s="3" t="str">
        <f t="shared" si="18"/>
        <v>&lt;wpt lat="0" lon="0"&gt;</v>
      </c>
      <c r="G151" s="3" t="str">
        <f t="shared" si="19"/>
        <v>&lt;name&gt;0&lt;/name&gt;</v>
      </c>
      <c r="H151" s="3" t="str">
        <f t="shared" si="20"/>
        <v>&lt;cmt&gt;/&lt;/cmt&gt;</v>
      </c>
      <c r="I151" s="3" t="str">
        <f t="shared" si="21"/>
        <v>&lt;sym&gt;, &lt;/sym&gt;</v>
      </c>
      <c r="K151" s="3" t="str">
        <f t="shared" si="22"/>
        <v>&lt;wpt lat="0" lon="0"&gt;&lt;name&gt;0&lt;/name&gt;&lt;cmt&gt;/&lt;/cmt&gt;&lt;sym&gt;, &lt;/sym&gt;&lt;/wpt&gt;</v>
      </c>
    </row>
    <row r="152" spans="1:11" x14ac:dyDescent="0.3">
      <c r="A152" s="3">
        <f>DataEntry!R152</f>
        <v>0</v>
      </c>
      <c r="B152" s="3">
        <f>DataEntry!B152</f>
        <v>0</v>
      </c>
      <c r="C152" s="3">
        <f>DataEntry!C152</f>
        <v>0</v>
      </c>
      <c r="D152" s="3" t="str">
        <f>CONCATENATE(DataEntry!T152,", ",DataEntry!S152)</f>
        <v xml:space="preserve">, </v>
      </c>
      <c r="E152" s="23" t="str">
        <f>CONCATENATE(DataEntry!F152,"/",DataEntry!N152)</f>
        <v>/</v>
      </c>
      <c r="F152" s="3" t="str">
        <f t="shared" si="18"/>
        <v>&lt;wpt lat="0" lon="0"&gt;</v>
      </c>
      <c r="G152" s="3" t="str">
        <f t="shared" si="19"/>
        <v>&lt;name&gt;0&lt;/name&gt;</v>
      </c>
      <c r="H152" s="3" t="str">
        <f t="shared" si="20"/>
        <v>&lt;cmt&gt;/&lt;/cmt&gt;</v>
      </c>
      <c r="I152" s="3" t="str">
        <f t="shared" si="21"/>
        <v>&lt;sym&gt;, &lt;/sym&gt;</v>
      </c>
      <c r="K152" s="3" t="str">
        <f t="shared" si="22"/>
        <v>&lt;wpt lat="0" lon="0"&gt;&lt;name&gt;0&lt;/name&gt;&lt;cmt&gt;/&lt;/cmt&gt;&lt;sym&gt;, &lt;/sym&gt;&lt;/wpt&gt;</v>
      </c>
    </row>
    <row r="153" spans="1:11" x14ac:dyDescent="0.3">
      <c r="A153" s="3">
        <f>DataEntry!R153</f>
        <v>0</v>
      </c>
      <c r="B153" s="3">
        <f>DataEntry!B153</f>
        <v>0</v>
      </c>
      <c r="C153" s="3">
        <f>DataEntry!C153</f>
        <v>0</v>
      </c>
      <c r="D153" s="3" t="str">
        <f>CONCATENATE(DataEntry!T153,", ",DataEntry!S153)</f>
        <v xml:space="preserve">, </v>
      </c>
      <c r="E153" s="23" t="str">
        <f>CONCATENATE(DataEntry!F153,"/",DataEntry!N153)</f>
        <v>/</v>
      </c>
      <c r="F153" s="3" t="str">
        <f t="shared" si="18"/>
        <v>&lt;wpt lat="0" lon="0"&gt;</v>
      </c>
      <c r="G153" s="3" t="str">
        <f t="shared" si="19"/>
        <v>&lt;name&gt;0&lt;/name&gt;</v>
      </c>
      <c r="H153" s="3" t="str">
        <f t="shared" si="20"/>
        <v>&lt;cmt&gt;/&lt;/cmt&gt;</v>
      </c>
      <c r="I153" s="3" t="str">
        <f t="shared" si="21"/>
        <v>&lt;sym&gt;, &lt;/sym&gt;</v>
      </c>
      <c r="K153" s="3" t="str">
        <f t="shared" si="22"/>
        <v>&lt;wpt lat="0" lon="0"&gt;&lt;name&gt;0&lt;/name&gt;&lt;cmt&gt;/&lt;/cmt&gt;&lt;sym&gt;, &lt;/sym&gt;&lt;/wpt&gt;</v>
      </c>
    </row>
    <row r="154" spans="1:11" x14ac:dyDescent="0.3">
      <c r="A154" s="3">
        <f>DataEntry!R154</f>
        <v>0</v>
      </c>
      <c r="B154" s="3">
        <f>DataEntry!B154</f>
        <v>0</v>
      </c>
      <c r="C154" s="3">
        <f>DataEntry!C154</f>
        <v>0</v>
      </c>
      <c r="D154" s="3" t="str">
        <f>CONCATENATE(DataEntry!T154,", ",DataEntry!S154)</f>
        <v xml:space="preserve">, </v>
      </c>
      <c r="E154" s="23" t="str">
        <f>CONCATENATE(DataEntry!F154,"/",DataEntry!N154)</f>
        <v>/</v>
      </c>
      <c r="F154" s="3" t="str">
        <f t="shared" si="18"/>
        <v>&lt;wpt lat="0" lon="0"&gt;</v>
      </c>
      <c r="G154" s="3" t="str">
        <f t="shared" si="19"/>
        <v>&lt;name&gt;0&lt;/name&gt;</v>
      </c>
      <c r="H154" s="3" t="str">
        <f t="shared" si="20"/>
        <v>&lt;cmt&gt;/&lt;/cmt&gt;</v>
      </c>
      <c r="I154" s="3" t="str">
        <f t="shared" si="21"/>
        <v>&lt;sym&gt;, &lt;/sym&gt;</v>
      </c>
      <c r="K154" s="3" t="str">
        <f t="shared" si="22"/>
        <v>&lt;wpt lat="0" lon="0"&gt;&lt;name&gt;0&lt;/name&gt;&lt;cmt&gt;/&lt;/cmt&gt;&lt;sym&gt;, &lt;/sym&gt;&lt;/wpt&gt;</v>
      </c>
    </row>
    <row r="155" spans="1:11" x14ac:dyDescent="0.3">
      <c r="A155" s="3">
        <f>DataEntry!R155</f>
        <v>0</v>
      </c>
      <c r="B155" s="3">
        <f>DataEntry!B155</f>
        <v>0</v>
      </c>
      <c r="C155" s="3">
        <f>DataEntry!C155</f>
        <v>0</v>
      </c>
      <c r="D155" s="3" t="str">
        <f>CONCATENATE(DataEntry!T155,", ",DataEntry!S155)</f>
        <v xml:space="preserve">, </v>
      </c>
      <c r="E155" s="23" t="str">
        <f>CONCATENATE(DataEntry!F155,"/",DataEntry!N155)</f>
        <v>/</v>
      </c>
      <c r="F155" s="3" t="str">
        <f t="shared" si="18"/>
        <v>&lt;wpt lat="0" lon="0"&gt;</v>
      </c>
      <c r="G155" s="3" t="str">
        <f t="shared" si="19"/>
        <v>&lt;name&gt;0&lt;/name&gt;</v>
      </c>
      <c r="H155" s="3" t="str">
        <f t="shared" si="20"/>
        <v>&lt;cmt&gt;/&lt;/cmt&gt;</v>
      </c>
      <c r="I155" s="3" t="str">
        <f t="shared" si="21"/>
        <v>&lt;sym&gt;, &lt;/sym&gt;</v>
      </c>
      <c r="K155" s="3" t="str">
        <f t="shared" si="22"/>
        <v>&lt;wpt lat="0" lon="0"&gt;&lt;name&gt;0&lt;/name&gt;&lt;cmt&gt;/&lt;/cmt&gt;&lt;sym&gt;, &lt;/sym&gt;&lt;/wpt&gt;</v>
      </c>
    </row>
    <row r="156" spans="1:11" x14ac:dyDescent="0.3">
      <c r="A156" s="3">
        <f>DataEntry!R156</f>
        <v>0</v>
      </c>
      <c r="B156" s="3">
        <f>DataEntry!B156</f>
        <v>0</v>
      </c>
      <c r="C156" s="3">
        <f>DataEntry!C156</f>
        <v>0</v>
      </c>
      <c r="D156" s="3" t="str">
        <f>CONCATENATE(DataEntry!T156,", ",DataEntry!S156)</f>
        <v xml:space="preserve">, </v>
      </c>
      <c r="E156" s="23" t="str">
        <f>CONCATENATE(DataEntry!F156,"/",DataEntry!N156)</f>
        <v>/</v>
      </c>
      <c r="F156" s="3" t="str">
        <f t="shared" si="18"/>
        <v>&lt;wpt lat="0" lon="0"&gt;</v>
      </c>
      <c r="G156" s="3" t="str">
        <f t="shared" si="19"/>
        <v>&lt;name&gt;0&lt;/name&gt;</v>
      </c>
      <c r="H156" s="3" t="str">
        <f t="shared" si="20"/>
        <v>&lt;cmt&gt;/&lt;/cmt&gt;</v>
      </c>
      <c r="I156" s="3" t="str">
        <f t="shared" si="21"/>
        <v>&lt;sym&gt;, &lt;/sym&gt;</v>
      </c>
      <c r="K156" s="3" t="str">
        <f t="shared" si="22"/>
        <v>&lt;wpt lat="0" lon="0"&gt;&lt;name&gt;0&lt;/name&gt;&lt;cmt&gt;/&lt;/cmt&gt;&lt;sym&gt;, &lt;/sym&gt;&lt;/wpt&gt;</v>
      </c>
    </row>
    <row r="157" spans="1:11" x14ac:dyDescent="0.3">
      <c r="A157" s="3">
        <f>DataEntry!R157</f>
        <v>0</v>
      </c>
      <c r="B157" s="3">
        <f>DataEntry!B157</f>
        <v>0</v>
      </c>
      <c r="C157" s="3">
        <f>DataEntry!C157</f>
        <v>0</v>
      </c>
      <c r="D157" s="3" t="str">
        <f>CONCATENATE(DataEntry!T157,", ",DataEntry!S157)</f>
        <v xml:space="preserve">, </v>
      </c>
      <c r="E157" s="23" t="str">
        <f>CONCATENATE(DataEntry!F157,"/",DataEntry!N157)</f>
        <v>/</v>
      </c>
      <c r="F157" s="3" t="str">
        <f t="shared" si="18"/>
        <v>&lt;wpt lat="0" lon="0"&gt;</v>
      </c>
      <c r="G157" s="3" t="str">
        <f t="shared" si="19"/>
        <v>&lt;name&gt;0&lt;/name&gt;</v>
      </c>
      <c r="H157" s="3" t="str">
        <f t="shared" si="20"/>
        <v>&lt;cmt&gt;/&lt;/cmt&gt;</v>
      </c>
      <c r="I157" s="3" t="str">
        <f t="shared" si="21"/>
        <v>&lt;sym&gt;, &lt;/sym&gt;</v>
      </c>
      <c r="K157" s="3" t="str">
        <f t="shared" si="22"/>
        <v>&lt;wpt lat="0" lon="0"&gt;&lt;name&gt;0&lt;/name&gt;&lt;cmt&gt;/&lt;/cmt&gt;&lt;sym&gt;, &lt;/sym&gt;&lt;/wpt&gt;</v>
      </c>
    </row>
    <row r="158" spans="1:11" x14ac:dyDescent="0.3">
      <c r="A158" s="3">
        <f>DataEntry!R158</f>
        <v>0</v>
      </c>
      <c r="B158" s="3">
        <f>DataEntry!B158</f>
        <v>0</v>
      </c>
      <c r="C158" s="3">
        <f>DataEntry!C158</f>
        <v>0</v>
      </c>
      <c r="D158" s="3" t="str">
        <f>CONCATENATE(DataEntry!T158,", ",DataEntry!S158)</f>
        <v xml:space="preserve">, </v>
      </c>
      <c r="E158" s="23" t="str">
        <f>CONCATENATE(DataEntry!F158,"/",DataEntry!N158)</f>
        <v>/</v>
      </c>
      <c r="F158" s="3" t="str">
        <f t="shared" si="18"/>
        <v>&lt;wpt lat="0" lon="0"&gt;</v>
      </c>
      <c r="G158" s="3" t="str">
        <f t="shared" si="19"/>
        <v>&lt;name&gt;0&lt;/name&gt;</v>
      </c>
      <c r="H158" s="3" t="str">
        <f t="shared" si="20"/>
        <v>&lt;cmt&gt;/&lt;/cmt&gt;</v>
      </c>
      <c r="I158" s="3" t="str">
        <f t="shared" si="21"/>
        <v>&lt;sym&gt;, &lt;/sym&gt;</v>
      </c>
      <c r="K158" s="3" t="str">
        <f t="shared" si="22"/>
        <v>&lt;wpt lat="0" lon="0"&gt;&lt;name&gt;0&lt;/name&gt;&lt;cmt&gt;/&lt;/cmt&gt;&lt;sym&gt;, &lt;/sym&gt;&lt;/wpt&gt;</v>
      </c>
    </row>
    <row r="159" spans="1:11" x14ac:dyDescent="0.3">
      <c r="A159" s="3">
        <f>DataEntry!R159</f>
        <v>0</v>
      </c>
      <c r="B159" s="3">
        <f>DataEntry!B159</f>
        <v>0</v>
      </c>
      <c r="C159" s="3">
        <f>DataEntry!C159</f>
        <v>0</v>
      </c>
      <c r="D159" s="3" t="str">
        <f>CONCATENATE(DataEntry!T159,", ",DataEntry!S159)</f>
        <v xml:space="preserve">, </v>
      </c>
      <c r="E159" s="23" t="str">
        <f>CONCATENATE(DataEntry!F159,"/",DataEntry!N159)</f>
        <v>/</v>
      </c>
      <c r="F159" s="3" t="str">
        <f t="shared" si="18"/>
        <v>&lt;wpt lat="0" lon="0"&gt;</v>
      </c>
      <c r="G159" s="3" t="str">
        <f t="shared" si="19"/>
        <v>&lt;name&gt;0&lt;/name&gt;</v>
      </c>
      <c r="H159" s="3" t="str">
        <f t="shared" si="20"/>
        <v>&lt;cmt&gt;/&lt;/cmt&gt;</v>
      </c>
      <c r="I159" s="3" t="str">
        <f t="shared" si="21"/>
        <v>&lt;sym&gt;, &lt;/sym&gt;</v>
      </c>
      <c r="K159" s="3" t="str">
        <f t="shared" si="22"/>
        <v>&lt;wpt lat="0" lon="0"&gt;&lt;name&gt;0&lt;/name&gt;&lt;cmt&gt;/&lt;/cmt&gt;&lt;sym&gt;, &lt;/sym&gt;&lt;/wpt&gt;</v>
      </c>
    </row>
    <row r="160" spans="1:11" x14ac:dyDescent="0.3">
      <c r="A160" s="3">
        <f>DataEntry!R160</f>
        <v>0</v>
      </c>
      <c r="B160" s="3">
        <f>DataEntry!B160</f>
        <v>0</v>
      </c>
      <c r="C160" s="3">
        <f>DataEntry!C160</f>
        <v>0</v>
      </c>
      <c r="D160" s="3" t="str">
        <f>CONCATENATE(DataEntry!T160,", ",DataEntry!S160)</f>
        <v xml:space="preserve">, </v>
      </c>
      <c r="E160" s="23" t="str">
        <f>CONCATENATE(DataEntry!F160,"/",DataEntry!N160)</f>
        <v>/</v>
      </c>
      <c r="F160" s="3" t="str">
        <f t="shared" si="18"/>
        <v>&lt;wpt lat="0" lon="0"&gt;</v>
      </c>
      <c r="G160" s="3" t="str">
        <f t="shared" si="19"/>
        <v>&lt;name&gt;0&lt;/name&gt;</v>
      </c>
      <c r="H160" s="3" t="str">
        <f t="shared" si="20"/>
        <v>&lt;cmt&gt;/&lt;/cmt&gt;</v>
      </c>
      <c r="I160" s="3" t="str">
        <f t="shared" si="21"/>
        <v>&lt;sym&gt;, &lt;/sym&gt;</v>
      </c>
      <c r="K160" s="3" t="str">
        <f t="shared" si="22"/>
        <v>&lt;wpt lat="0" lon="0"&gt;&lt;name&gt;0&lt;/name&gt;&lt;cmt&gt;/&lt;/cmt&gt;&lt;sym&gt;, &lt;/sym&gt;&lt;/wpt&gt;</v>
      </c>
    </row>
    <row r="161" spans="1:11" x14ac:dyDescent="0.3">
      <c r="A161" s="3">
        <f>DataEntry!R161</f>
        <v>0</v>
      </c>
      <c r="B161" s="3">
        <f>DataEntry!B161</f>
        <v>0</v>
      </c>
      <c r="C161" s="3">
        <f>DataEntry!C161</f>
        <v>0</v>
      </c>
      <c r="D161" s="3" t="str">
        <f>CONCATENATE(DataEntry!T161,", ",DataEntry!S161)</f>
        <v xml:space="preserve">, </v>
      </c>
      <c r="E161" s="23" t="str">
        <f>CONCATENATE(DataEntry!F161,"/",DataEntry!N161)</f>
        <v>/</v>
      </c>
      <c r="F161" s="3" t="str">
        <f t="shared" si="18"/>
        <v>&lt;wpt lat="0" lon="0"&gt;</v>
      </c>
      <c r="G161" s="3" t="str">
        <f t="shared" si="19"/>
        <v>&lt;name&gt;0&lt;/name&gt;</v>
      </c>
      <c r="H161" s="3" t="str">
        <f t="shared" si="20"/>
        <v>&lt;cmt&gt;/&lt;/cmt&gt;</v>
      </c>
      <c r="I161" s="3" t="str">
        <f t="shared" si="21"/>
        <v>&lt;sym&gt;, &lt;/sym&gt;</v>
      </c>
      <c r="K161" s="3" t="str">
        <f t="shared" si="22"/>
        <v>&lt;wpt lat="0" lon="0"&gt;&lt;name&gt;0&lt;/name&gt;&lt;cmt&gt;/&lt;/cmt&gt;&lt;sym&gt;, &lt;/sym&gt;&lt;/wpt&gt;</v>
      </c>
    </row>
    <row r="162" spans="1:11" x14ac:dyDescent="0.3">
      <c r="A162" s="3">
        <f>DataEntry!R162</f>
        <v>0</v>
      </c>
      <c r="B162" s="3">
        <f>DataEntry!B162</f>
        <v>0</v>
      </c>
      <c r="C162" s="3">
        <f>DataEntry!C162</f>
        <v>0</v>
      </c>
      <c r="D162" s="3" t="str">
        <f>CONCATENATE(DataEntry!T162,", ",DataEntry!S162)</f>
        <v xml:space="preserve">, </v>
      </c>
      <c r="E162" s="23" t="str">
        <f>CONCATENATE(DataEntry!F162,"/",DataEntry!N162)</f>
        <v>/</v>
      </c>
      <c r="F162" s="3" t="str">
        <f t="shared" ref="F162:F193" si="23">"&lt;wpt lat="&amp;CHAR(34)&amp;B162&amp;CHAR(34)&amp;" lon="&amp;CHAR(34)&amp;C162&amp;CHAR(34)&amp;"&gt;"</f>
        <v>&lt;wpt lat="0" lon="0"&gt;</v>
      </c>
      <c r="G162" s="3" t="str">
        <f t="shared" ref="G162:G193" si="24">"&lt;name&gt;"&amp;A162&amp;"&lt;/name&gt;"</f>
        <v>&lt;name&gt;0&lt;/name&gt;</v>
      </c>
      <c r="H162" s="3" t="str">
        <f t="shared" ref="H162:H193" si="25">"&lt;cmt&gt;"&amp;E162&amp;"&lt;/cmt&gt;"</f>
        <v>&lt;cmt&gt;/&lt;/cmt&gt;</v>
      </c>
      <c r="I162" s="3" t="str">
        <f t="shared" ref="I162:I193" si="26">"&lt;sym&gt;"&amp;D162&amp;"&lt;/sym&gt;"</f>
        <v>&lt;sym&gt;, &lt;/sym&gt;</v>
      </c>
      <c r="K162" s="3" t="str">
        <f t="shared" si="22"/>
        <v>&lt;wpt lat="0" lon="0"&gt;&lt;name&gt;0&lt;/name&gt;&lt;cmt&gt;/&lt;/cmt&gt;&lt;sym&gt;, &lt;/sym&gt;&lt;/wpt&gt;</v>
      </c>
    </row>
    <row r="163" spans="1:11" x14ac:dyDescent="0.3">
      <c r="A163" s="3">
        <f>DataEntry!R163</f>
        <v>0</v>
      </c>
      <c r="B163" s="3">
        <f>DataEntry!B163</f>
        <v>0</v>
      </c>
      <c r="C163" s="3">
        <f>DataEntry!C163</f>
        <v>0</v>
      </c>
      <c r="D163" s="3" t="str">
        <f>CONCATENATE(DataEntry!T163,", ",DataEntry!S163)</f>
        <v xml:space="preserve">, </v>
      </c>
      <c r="E163" s="23" t="str">
        <f>CONCATENATE(DataEntry!F163,"/",DataEntry!N163)</f>
        <v>/</v>
      </c>
      <c r="F163" s="3" t="str">
        <f t="shared" si="23"/>
        <v>&lt;wpt lat="0" lon="0"&gt;</v>
      </c>
      <c r="G163" s="3" t="str">
        <f t="shared" si="24"/>
        <v>&lt;name&gt;0&lt;/name&gt;</v>
      </c>
      <c r="H163" s="3" t="str">
        <f t="shared" si="25"/>
        <v>&lt;cmt&gt;/&lt;/cmt&gt;</v>
      </c>
      <c r="I163" s="3" t="str">
        <f t="shared" si="26"/>
        <v>&lt;sym&gt;, &lt;/sym&gt;</v>
      </c>
      <c r="K163" s="3" t="str">
        <f t="shared" si="22"/>
        <v>&lt;wpt lat="0" lon="0"&gt;&lt;name&gt;0&lt;/name&gt;&lt;cmt&gt;/&lt;/cmt&gt;&lt;sym&gt;, &lt;/sym&gt;&lt;/wpt&gt;</v>
      </c>
    </row>
    <row r="164" spans="1:11" x14ac:dyDescent="0.3">
      <c r="A164" s="3">
        <f>DataEntry!R164</f>
        <v>0</v>
      </c>
      <c r="B164" s="3">
        <f>DataEntry!B164</f>
        <v>0</v>
      </c>
      <c r="C164" s="3">
        <f>DataEntry!C164</f>
        <v>0</v>
      </c>
      <c r="D164" s="3" t="str">
        <f>CONCATENATE(DataEntry!T164,", ",DataEntry!S164)</f>
        <v xml:space="preserve">, </v>
      </c>
      <c r="E164" s="23" t="str">
        <f>CONCATENATE(DataEntry!F164,"/",DataEntry!N164)</f>
        <v>/</v>
      </c>
      <c r="F164" s="3" t="str">
        <f t="shared" si="23"/>
        <v>&lt;wpt lat="0" lon="0"&gt;</v>
      </c>
      <c r="G164" s="3" t="str">
        <f t="shared" si="24"/>
        <v>&lt;name&gt;0&lt;/name&gt;</v>
      </c>
      <c r="H164" s="3" t="str">
        <f t="shared" si="25"/>
        <v>&lt;cmt&gt;/&lt;/cmt&gt;</v>
      </c>
      <c r="I164" s="3" t="str">
        <f t="shared" si="26"/>
        <v>&lt;sym&gt;, &lt;/sym&gt;</v>
      </c>
      <c r="K164" s="3" t="str">
        <f t="shared" si="22"/>
        <v>&lt;wpt lat="0" lon="0"&gt;&lt;name&gt;0&lt;/name&gt;&lt;cmt&gt;/&lt;/cmt&gt;&lt;sym&gt;, &lt;/sym&gt;&lt;/wpt&gt;</v>
      </c>
    </row>
    <row r="165" spans="1:11" x14ac:dyDescent="0.3">
      <c r="A165" s="3">
        <f>DataEntry!R165</f>
        <v>0</v>
      </c>
      <c r="B165" s="3">
        <f>DataEntry!B165</f>
        <v>0</v>
      </c>
      <c r="C165" s="3">
        <f>DataEntry!C165</f>
        <v>0</v>
      </c>
      <c r="D165" s="3" t="str">
        <f>CONCATENATE(DataEntry!T165,", ",DataEntry!S165)</f>
        <v xml:space="preserve">, </v>
      </c>
      <c r="E165" s="23" t="str">
        <f>CONCATENATE(DataEntry!F165,"/",DataEntry!N165)</f>
        <v>/</v>
      </c>
      <c r="F165" s="3" t="str">
        <f t="shared" si="23"/>
        <v>&lt;wpt lat="0" lon="0"&gt;</v>
      </c>
      <c r="G165" s="3" t="str">
        <f t="shared" si="24"/>
        <v>&lt;name&gt;0&lt;/name&gt;</v>
      </c>
      <c r="H165" s="3" t="str">
        <f t="shared" si="25"/>
        <v>&lt;cmt&gt;/&lt;/cmt&gt;</v>
      </c>
      <c r="I165" s="3" t="str">
        <f t="shared" si="26"/>
        <v>&lt;sym&gt;, &lt;/sym&gt;</v>
      </c>
      <c r="K165" s="3" t="str">
        <f t="shared" si="22"/>
        <v>&lt;wpt lat="0" lon="0"&gt;&lt;name&gt;0&lt;/name&gt;&lt;cmt&gt;/&lt;/cmt&gt;&lt;sym&gt;, &lt;/sym&gt;&lt;/wpt&gt;</v>
      </c>
    </row>
    <row r="166" spans="1:11" x14ac:dyDescent="0.3">
      <c r="A166" s="3">
        <f>DataEntry!R166</f>
        <v>0</v>
      </c>
      <c r="B166" s="3">
        <f>DataEntry!B166</f>
        <v>0</v>
      </c>
      <c r="C166" s="3">
        <f>DataEntry!C166</f>
        <v>0</v>
      </c>
      <c r="D166" s="3" t="str">
        <f>CONCATENATE(DataEntry!T166,", ",DataEntry!S166)</f>
        <v xml:space="preserve">, </v>
      </c>
      <c r="E166" s="23" t="str">
        <f>CONCATENATE(DataEntry!F166,"/",DataEntry!N166)</f>
        <v>/</v>
      </c>
      <c r="F166" s="3" t="str">
        <f t="shared" si="23"/>
        <v>&lt;wpt lat="0" lon="0"&gt;</v>
      </c>
      <c r="G166" s="3" t="str">
        <f t="shared" si="24"/>
        <v>&lt;name&gt;0&lt;/name&gt;</v>
      </c>
      <c r="H166" s="3" t="str">
        <f t="shared" si="25"/>
        <v>&lt;cmt&gt;/&lt;/cmt&gt;</v>
      </c>
      <c r="I166" s="3" t="str">
        <f t="shared" si="26"/>
        <v>&lt;sym&gt;, &lt;/sym&gt;</v>
      </c>
      <c r="K166" s="3" t="str">
        <f t="shared" si="22"/>
        <v>&lt;wpt lat="0" lon="0"&gt;&lt;name&gt;0&lt;/name&gt;&lt;cmt&gt;/&lt;/cmt&gt;&lt;sym&gt;, &lt;/sym&gt;&lt;/wpt&gt;</v>
      </c>
    </row>
    <row r="167" spans="1:11" x14ac:dyDescent="0.3">
      <c r="A167" s="3">
        <f>DataEntry!R167</f>
        <v>0</v>
      </c>
      <c r="B167" s="3">
        <f>DataEntry!B167</f>
        <v>0</v>
      </c>
      <c r="C167" s="3">
        <f>DataEntry!C167</f>
        <v>0</v>
      </c>
      <c r="D167" s="3" t="str">
        <f>CONCATENATE(DataEntry!T167,", ",DataEntry!S167)</f>
        <v xml:space="preserve">, </v>
      </c>
      <c r="E167" s="23" t="str">
        <f>CONCATENATE(DataEntry!F167,"/",DataEntry!N167)</f>
        <v>/</v>
      </c>
      <c r="F167" s="3" t="str">
        <f t="shared" si="23"/>
        <v>&lt;wpt lat="0" lon="0"&gt;</v>
      </c>
      <c r="G167" s="3" t="str">
        <f t="shared" si="24"/>
        <v>&lt;name&gt;0&lt;/name&gt;</v>
      </c>
      <c r="H167" s="3" t="str">
        <f t="shared" si="25"/>
        <v>&lt;cmt&gt;/&lt;/cmt&gt;</v>
      </c>
      <c r="I167" s="3" t="str">
        <f t="shared" si="26"/>
        <v>&lt;sym&gt;, &lt;/sym&gt;</v>
      </c>
      <c r="K167" s="3" t="str">
        <f t="shared" si="22"/>
        <v>&lt;wpt lat="0" lon="0"&gt;&lt;name&gt;0&lt;/name&gt;&lt;cmt&gt;/&lt;/cmt&gt;&lt;sym&gt;, &lt;/sym&gt;&lt;/wpt&gt;</v>
      </c>
    </row>
    <row r="168" spans="1:11" x14ac:dyDescent="0.3">
      <c r="A168" s="3">
        <f>DataEntry!R168</f>
        <v>0</v>
      </c>
      <c r="B168" s="3">
        <f>DataEntry!B168</f>
        <v>0</v>
      </c>
      <c r="C168" s="3">
        <f>DataEntry!C168</f>
        <v>0</v>
      </c>
      <c r="D168" s="3" t="str">
        <f>CONCATENATE(DataEntry!T168,", ",DataEntry!S168)</f>
        <v xml:space="preserve">, </v>
      </c>
      <c r="E168" s="23" t="str">
        <f>CONCATENATE(DataEntry!F168,"/",DataEntry!N168)</f>
        <v>/</v>
      </c>
      <c r="F168" s="3" t="str">
        <f t="shared" si="23"/>
        <v>&lt;wpt lat="0" lon="0"&gt;</v>
      </c>
      <c r="G168" s="3" t="str">
        <f t="shared" si="24"/>
        <v>&lt;name&gt;0&lt;/name&gt;</v>
      </c>
      <c r="H168" s="3" t="str">
        <f t="shared" si="25"/>
        <v>&lt;cmt&gt;/&lt;/cmt&gt;</v>
      </c>
      <c r="I168" s="3" t="str">
        <f t="shared" si="26"/>
        <v>&lt;sym&gt;, &lt;/sym&gt;</v>
      </c>
      <c r="K168" s="3" t="str">
        <f t="shared" si="22"/>
        <v>&lt;wpt lat="0" lon="0"&gt;&lt;name&gt;0&lt;/name&gt;&lt;cmt&gt;/&lt;/cmt&gt;&lt;sym&gt;, &lt;/sym&gt;&lt;/wpt&gt;</v>
      </c>
    </row>
    <row r="169" spans="1:11" x14ac:dyDescent="0.3">
      <c r="A169" s="3">
        <f>DataEntry!R169</f>
        <v>0</v>
      </c>
      <c r="B169" s="3">
        <f>DataEntry!B169</f>
        <v>0</v>
      </c>
      <c r="C169" s="3">
        <f>DataEntry!C169</f>
        <v>0</v>
      </c>
      <c r="D169" s="3" t="str">
        <f>CONCATENATE(DataEntry!T169,", ",DataEntry!S169)</f>
        <v xml:space="preserve">, </v>
      </c>
      <c r="E169" s="23" t="str">
        <f>CONCATENATE(DataEntry!F169,"/",DataEntry!N169)</f>
        <v>/</v>
      </c>
      <c r="F169" s="3" t="str">
        <f t="shared" si="23"/>
        <v>&lt;wpt lat="0" lon="0"&gt;</v>
      </c>
      <c r="G169" s="3" t="str">
        <f t="shared" si="24"/>
        <v>&lt;name&gt;0&lt;/name&gt;</v>
      </c>
      <c r="H169" s="3" t="str">
        <f t="shared" si="25"/>
        <v>&lt;cmt&gt;/&lt;/cmt&gt;</v>
      </c>
      <c r="I169" s="3" t="str">
        <f t="shared" si="26"/>
        <v>&lt;sym&gt;, &lt;/sym&gt;</v>
      </c>
      <c r="K169" s="3" t="str">
        <f t="shared" si="22"/>
        <v>&lt;wpt lat="0" lon="0"&gt;&lt;name&gt;0&lt;/name&gt;&lt;cmt&gt;/&lt;/cmt&gt;&lt;sym&gt;, &lt;/sym&gt;&lt;/wpt&gt;</v>
      </c>
    </row>
    <row r="170" spans="1:11" x14ac:dyDescent="0.3">
      <c r="A170" s="3">
        <f>DataEntry!R170</f>
        <v>0</v>
      </c>
      <c r="B170" s="3">
        <f>DataEntry!B170</f>
        <v>0</v>
      </c>
      <c r="C170" s="3">
        <f>DataEntry!C170</f>
        <v>0</v>
      </c>
      <c r="D170" s="3" t="str">
        <f>CONCATENATE(DataEntry!T170,", ",DataEntry!S170)</f>
        <v xml:space="preserve">, </v>
      </c>
      <c r="E170" s="23" t="str">
        <f>CONCATENATE(DataEntry!F170,"/",DataEntry!N170)</f>
        <v>/</v>
      </c>
      <c r="F170" s="3" t="str">
        <f t="shared" si="23"/>
        <v>&lt;wpt lat="0" lon="0"&gt;</v>
      </c>
      <c r="G170" s="3" t="str">
        <f t="shared" si="24"/>
        <v>&lt;name&gt;0&lt;/name&gt;</v>
      </c>
      <c r="H170" s="3" t="str">
        <f t="shared" si="25"/>
        <v>&lt;cmt&gt;/&lt;/cmt&gt;</v>
      </c>
      <c r="I170" s="3" t="str">
        <f t="shared" si="26"/>
        <v>&lt;sym&gt;, &lt;/sym&gt;</v>
      </c>
      <c r="K170" s="3" t="str">
        <f t="shared" si="22"/>
        <v>&lt;wpt lat="0" lon="0"&gt;&lt;name&gt;0&lt;/name&gt;&lt;cmt&gt;/&lt;/cmt&gt;&lt;sym&gt;, &lt;/sym&gt;&lt;/wpt&gt;</v>
      </c>
    </row>
    <row r="171" spans="1:11" x14ac:dyDescent="0.3">
      <c r="A171" s="3">
        <f>DataEntry!R171</f>
        <v>0</v>
      </c>
      <c r="B171" s="3">
        <f>DataEntry!B171</f>
        <v>0</v>
      </c>
      <c r="C171" s="3">
        <f>DataEntry!C171</f>
        <v>0</v>
      </c>
      <c r="D171" s="3" t="str">
        <f>CONCATENATE(DataEntry!T171,", ",DataEntry!S171)</f>
        <v xml:space="preserve">, </v>
      </c>
      <c r="E171" s="23" t="str">
        <f>CONCATENATE(DataEntry!F171,"/",DataEntry!N171)</f>
        <v>/</v>
      </c>
      <c r="F171" s="3" t="str">
        <f t="shared" si="23"/>
        <v>&lt;wpt lat="0" lon="0"&gt;</v>
      </c>
      <c r="G171" s="3" t="str">
        <f t="shared" si="24"/>
        <v>&lt;name&gt;0&lt;/name&gt;</v>
      </c>
      <c r="H171" s="3" t="str">
        <f t="shared" si="25"/>
        <v>&lt;cmt&gt;/&lt;/cmt&gt;</v>
      </c>
      <c r="I171" s="3" t="str">
        <f t="shared" si="26"/>
        <v>&lt;sym&gt;, &lt;/sym&gt;</v>
      </c>
      <c r="K171" s="3" t="str">
        <f t="shared" si="22"/>
        <v>&lt;wpt lat="0" lon="0"&gt;&lt;name&gt;0&lt;/name&gt;&lt;cmt&gt;/&lt;/cmt&gt;&lt;sym&gt;, &lt;/sym&gt;&lt;/wpt&gt;</v>
      </c>
    </row>
    <row r="172" spans="1:11" x14ac:dyDescent="0.3">
      <c r="A172" s="3">
        <f>DataEntry!R172</f>
        <v>0</v>
      </c>
      <c r="B172" s="3">
        <f>DataEntry!B172</f>
        <v>0</v>
      </c>
      <c r="C172" s="3">
        <f>DataEntry!C172</f>
        <v>0</v>
      </c>
      <c r="D172" s="3" t="str">
        <f>CONCATENATE(DataEntry!T172,", ",DataEntry!S172)</f>
        <v xml:space="preserve">, </v>
      </c>
      <c r="E172" s="23" t="str">
        <f>CONCATENATE(DataEntry!F172,"/",DataEntry!N172)</f>
        <v>/</v>
      </c>
      <c r="F172" s="3" t="str">
        <f t="shared" si="23"/>
        <v>&lt;wpt lat="0" lon="0"&gt;</v>
      </c>
      <c r="G172" s="3" t="str">
        <f t="shared" si="24"/>
        <v>&lt;name&gt;0&lt;/name&gt;</v>
      </c>
      <c r="H172" s="3" t="str">
        <f t="shared" si="25"/>
        <v>&lt;cmt&gt;/&lt;/cmt&gt;</v>
      </c>
      <c r="I172" s="3" t="str">
        <f t="shared" si="26"/>
        <v>&lt;sym&gt;, &lt;/sym&gt;</v>
      </c>
      <c r="K172" s="3" t="str">
        <f t="shared" si="22"/>
        <v>&lt;wpt lat="0" lon="0"&gt;&lt;name&gt;0&lt;/name&gt;&lt;cmt&gt;/&lt;/cmt&gt;&lt;sym&gt;, &lt;/sym&gt;&lt;/wpt&gt;</v>
      </c>
    </row>
    <row r="173" spans="1:11" x14ac:dyDescent="0.3">
      <c r="A173" s="3">
        <f>DataEntry!R173</f>
        <v>0</v>
      </c>
      <c r="B173" s="3">
        <f>DataEntry!B173</f>
        <v>0</v>
      </c>
      <c r="C173" s="3">
        <f>DataEntry!C173</f>
        <v>0</v>
      </c>
      <c r="D173" s="3" t="str">
        <f>CONCATENATE(DataEntry!T173,", ",DataEntry!S173)</f>
        <v xml:space="preserve">, </v>
      </c>
      <c r="E173" s="23" t="str">
        <f>CONCATENATE(DataEntry!F173,"/",DataEntry!N173)</f>
        <v>/</v>
      </c>
      <c r="F173" s="3" t="str">
        <f t="shared" si="23"/>
        <v>&lt;wpt lat="0" lon="0"&gt;</v>
      </c>
      <c r="G173" s="3" t="str">
        <f t="shared" si="24"/>
        <v>&lt;name&gt;0&lt;/name&gt;</v>
      </c>
      <c r="H173" s="3" t="str">
        <f t="shared" si="25"/>
        <v>&lt;cmt&gt;/&lt;/cmt&gt;</v>
      </c>
      <c r="I173" s="3" t="str">
        <f t="shared" si="26"/>
        <v>&lt;sym&gt;, &lt;/sym&gt;</v>
      </c>
      <c r="K173" s="3" t="str">
        <f t="shared" si="22"/>
        <v>&lt;wpt lat="0" lon="0"&gt;&lt;name&gt;0&lt;/name&gt;&lt;cmt&gt;/&lt;/cmt&gt;&lt;sym&gt;, &lt;/sym&gt;&lt;/wpt&gt;</v>
      </c>
    </row>
    <row r="174" spans="1:11" x14ac:dyDescent="0.3">
      <c r="A174" s="3">
        <f>DataEntry!R174</f>
        <v>0</v>
      </c>
      <c r="B174" s="3">
        <f>DataEntry!B174</f>
        <v>0</v>
      </c>
      <c r="C174" s="3">
        <f>DataEntry!C174</f>
        <v>0</v>
      </c>
      <c r="D174" s="3" t="str">
        <f>CONCATENATE(DataEntry!T174,", ",DataEntry!S174)</f>
        <v xml:space="preserve">, </v>
      </c>
      <c r="E174" s="23" t="str">
        <f>CONCATENATE(DataEntry!F174,"/",DataEntry!N174)</f>
        <v>/</v>
      </c>
      <c r="F174" s="3" t="str">
        <f t="shared" si="23"/>
        <v>&lt;wpt lat="0" lon="0"&gt;</v>
      </c>
      <c r="G174" s="3" t="str">
        <f t="shared" si="24"/>
        <v>&lt;name&gt;0&lt;/name&gt;</v>
      </c>
      <c r="H174" s="3" t="str">
        <f t="shared" si="25"/>
        <v>&lt;cmt&gt;/&lt;/cmt&gt;</v>
      </c>
      <c r="I174" s="3" t="str">
        <f t="shared" si="26"/>
        <v>&lt;sym&gt;, &lt;/sym&gt;</v>
      </c>
      <c r="K174" s="3" t="str">
        <f t="shared" si="22"/>
        <v>&lt;wpt lat="0" lon="0"&gt;&lt;name&gt;0&lt;/name&gt;&lt;cmt&gt;/&lt;/cmt&gt;&lt;sym&gt;, &lt;/sym&gt;&lt;/wpt&gt;</v>
      </c>
    </row>
    <row r="175" spans="1:11" x14ac:dyDescent="0.3">
      <c r="A175" s="3">
        <f>DataEntry!R175</f>
        <v>0</v>
      </c>
      <c r="B175" s="3">
        <f>DataEntry!B175</f>
        <v>0</v>
      </c>
      <c r="C175" s="3">
        <f>DataEntry!C175</f>
        <v>0</v>
      </c>
      <c r="D175" s="3" t="str">
        <f>CONCATENATE(DataEntry!T175,", ",DataEntry!S175)</f>
        <v xml:space="preserve">, </v>
      </c>
      <c r="E175" s="23" t="str">
        <f>CONCATENATE(DataEntry!F175,"/",DataEntry!N175)</f>
        <v>/</v>
      </c>
      <c r="F175" s="3" t="str">
        <f t="shared" si="23"/>
        <v>&lt;wpt lat="0" lon="0"&gt;</v>
      </c>
      <c r="G175" s="3" t="str">
        <f t="shared" si="24"/>
        <v>&lt;name&gt;0&lt;/name&gt;</v>
      </c>
      <c r="H175" s="3" t="str">
        <f t="shared" si="25"/>
        <v>&lt;cmt&gt;/&lt;/cmt&gt;</v>
      </c>
      <c r="I175" s="3" t="str">
        <f t="shared" si="26"/>
        <v>&lt;sym&gt;, &lt;/sym&gt;</v>
      </c>
      <c r="K175" s="3" t="str">
        <f t="shared" si="22"/>
        <v>&lt;wpt lat="0" lon="0"&gt;&lt;name&gt;0&lt;/name&gt;&lt;cmt&gt;/&lt;/cmt&gt;&lt;sym&gt;, &lt;/sym&gt;&lt;/wpt&gt;</v>
      </c>
    </row>
    <row r="176" spans="1:11" x14ac:dyDescent="0.3">
      <c r="A176" s="3">
        <f>DataEntry!R176</f>
        <v>0</v>
      </c>
      <c r="B176" s="3">
        <f>DataEntry!B176</f>
        <v>0</v>
      </c>
      <c r="C176" s="3">
        <f>DataEntry!C176</f>
        <v>0</v>
      </c>
      <c r="D176" s="3" t="str">
        <f>CONCATENATE(DataEntry!T176,", ",DataEntry!S176)</f>
        <v xml:space="preserve">, </v>
      </c>
      <c r="E176" s="23" t="str">
        <f>CONCATENATE(DataEntry!F176,"/",DataEntry!N176)</f>
        <v>/</v>
      </c>
      <c r="F176" s="3" t="str">
        <f t="shared" si="23"/>
        <v>&lt;wpt lat="0" lon="0"&gt;</v>
      </c>
      <c r="G176" s="3" t="str">
        <f t="shared" si="24"/>
        <v>&lt;name&gt;0&lt;/name&gt;</v>
      </c>
      <c r="H176" s="3" t="str">
        <f t="shared" si="25"/>
        <v>&lt;cmt&gt;/&lt;/cmt&gt;</v>
      </c>
      <c r="I176" s="3" t="str">
        <f t="shared" si="26"/>
        <v>&lt;sym&gt;, &lt;/sym&gt;</v>
      </c>
      <c r="K176" s="3" t="str">
        <f t="shared" si="22"/>
        <v>&lt;wpt lat="0" lon="0"&gt;&lt;name&gt;0&lt;/name&gt;&lt;cmt&gt;/&lt;/cmt&gt;&lt;sym&gt;, &lt;/sym&gt;&lt;/wpt&gt;</v>
      </c>
    </row>
    <row r="177" spans="1:11" x14ac:dyDescent="0.3">
      <c r="A177" s="3">
        <f>DataEntry!R177</f>
        <v>0</v>
      </c>
      <c r="B177" s="3">
        <f>DataEntry!B177</f>
        <v>0</v>
      </c>
      <c r="C177" s="3">
        <f>DataEntry!C177</f>
        <v>0</v>
      </c>
      <c r="D177" s="3" t="str">
        <f>CONCATENATE(DataEntry!T177,", ",DataEntry!S177)</f>
        <v xml:space="preserve">, </v>
      </c>
      <c r="E177" s="23" t="str">
        <f>CONCATENATE(DataEntry!F177,"/",DataEntry!N177)</f>
        <v>/</v>
      </c>
      <c r="F177" s="3" t="str">
        <f t="shared" si="23"/>
        <v>&lt;wpt lat="0" lon="0"&gt;</v>
      </c>
      <c r="G177" s="3" t="str">
        <f t="shared" si="24"/>
        <v>&lt;name&gt;0&lt;/name&gt;</v>
      </c>
      <c r="H177" s="3" t="str">
        <f t="shared" si="25"/>
        <v>&lt;cmt&gt;/&lt;/cmt&gt;</v>
      </c>
      <c r="I177" s="3" t="str">
        <f t="shared" si="26"/>
        <v>&lt;sym&gt;, &lt;/sym&gt;</v>
      </c>
      <c r="K177" s="3" t="str">
        <f t="shared" si="22"/>
        <v>&lt;wpt lat="0" lon="0"&gt;&lt;name&gt;0&lt;/name&gt;&lt;cmt&gt;/&lt;/cmt&gt;&lt;sym&gt;, &lt;/sym&gt;&lt;/wpt&gt;</v>
      </c>
    </row>
    <row r="178" spans="1:11" x14ac:dyDescent="0.3">
      <c r="A178" s="3">
        <f>DataEntry!R178</f>
        <v>0</v>
      </c>
      <c r="B178" s="3">
        <f>DataEntry!B178</f>
        <v>0</v>
      </c>
      <c r="C178" s="3">
        <f>DataEntry!C178</f>
        <v>0</v>
      </c>
      <c r="D178" s="3" t="str">
        <f>CONCATENATE(DataEntry!T178,", ",DataEntry!S178)</f>
        <v xml:space="preserve">, </v>
      </c>
      <c r="E178" s="23" t="str">
        <f>CONCATENATE(DataEntry!F178,"/",DataEntry!N178)</f>
        <v>/</v>
      </c>
      <c r="F178" s="3" t="str">
        <f t="shared" si="23"/>
        <v>&lt;wpt lat="0" lon="0"&gt;</v>
      </c>
      <c r="G178" s="3" t="str">
        <f t="shared" si="24"/>
        <v>&lt;name&gt;0&lt;/name&gt;</v>
      </c>
      <c r="H178" s="3" t="str">
        <f t="shared" si="25"/>
        <v>&lt;cmt&gt;/&lt;/cmt&gt;</v>
      </c>
      <c r="I178" s="3" t="str">
        <f t="shared" si="26"/>
        <v>&lt;sym&gt;, &lt;/sym&gt;</v>
      </c>
      <c r="K178" s="3" t="str">
        <f t="shared" si="22"/>
        <v>&lt;wpt lat="0" lon="0"&gt;&lt;name&gt;0&lt;/name&gt;&lt;cmt&gt;/&lt;/cmt&gt;&lt;sym&gt;, &lt;/sym&gt;&lt;/wpt&gt;</v>
      </c>
    </row>
    <row r="179" spans="1:11" x14ac:dyDescent="0.3">
      <c r="A179" s="3">
        <f>DataEntry!R179</f>
        <v>0</v>
      </c>
      <c r="B179" s="3">
        <f>DataEntry!B179</f>
        <v>0</v>
      </c>
      <c r="C179" s="3">
        <f>DataEntry!C179</f>
        <v>0</v>
      </c>
      <c r="D179" s="3" t="str">
        <f>CONCATENATE(DataEntry!T179,", ",DataEntry!S179)</f>
        <v xml:space="preserve">, </v>
      </c>
      <c r="E179" s="23" t="str">
        <f>CONCATENATE(DataEntry!F179,"/",DataEntry!N179)</f>
        <v>/</v>
      </c>
      <c r="F179" s="3" t="str">
        <f t="shared" si="23"/>
        <v>&lt;wpt lat="0" lon="0"&gt;</v>
      </c>
      <c r="G179" s="3" t="str">
        <f t="shared" si="24"/>
        <v>&lt;name&gt;0&lt;/name&gt;</v>
      </c>
      <c r="H179" s="3" t="str">
        <f t="shared" si="25"/>
        <v>&lt;cmt&gt;/&lt;/cmt&gt;</v>
      </c>
      <c r="I179" s="3" t="str">
        <f t="shared" si="26"/>
        <v>&lt;sym&gt;, &lt;/sym&gt;</v>
      </c>
      <c r="K179" s="3" t="str">
        <f t="shared" si="22"/>
        <v>&lt;wpt lat="0" lon="0"&gt;&lt;name&gt;0&lt;/name&gt;&lt;cmt&gt;/&lt;/cmt&gt;&lt;sym&gt;, &lt;/sym&gt;&lt;/wpt&gt;</v>
      </c>
    </row>
    <row r="180" spans="1:11" x14ac:dyDescent="0.3">
      <c r="A180" s="3">
        <f>DataEntry!R180</f>
        <v>0</v>
      </c>
      <c r="B180" s="3">
        <f>DataEntry!B180</f>
        <v>0</v>
      </c>
      <c r="C180" s="3">
        <f>DataEntry!C180</f>
        <v>0</v>
      </c>
      <c r="D180" s="3" t="str">
        <f>CONCATENATE(DataEntry!T180,", ",DataEntry!S180)</f>
        <v xml:space="preserve">, </v>
      </c>
      <c r="E180" s="23" t="str">
        <f>CONCATENATE(DataEntry!F180,"/",DataEntry!N180)</f>
        <v>/</v>
      </c>
      <c r="F180" s="3" t="str">
        <f t="shared" si="23"/>
        <v>&lt;wpt lat="0" lon="0"&gt;</v>
      </c>
      <c r="G180" s="3" t="str">
        <f t="shared" si="24"/>
        <v>&lt;name&gt;0&lt;/name&gt;</v>
      </c>
      <c r="H180" s="3" t="str">
        <f t="shared" si="25"/>
        <v>&lt;cmt&gt;/&lt;/cmt&gt;</v>
      </c>
      <c r="I180" s="3" t="str">
        <f t="shared" si="26"/>
        <v>&lt;sym&gt;, &lt;/sym&gt;</v>
      </c>
      <c r="K180" s="3" t="str">
        <f t="shared" si="22"/>
        <v>&lt;wpt lat="0" lon="0"&gt;&lt;name&gt;0&lt;/name&gt;&lt;cmt&gt;/&lt;/cmt&gt;&lt;sym&gt;, &lt;/sym&gt;&lt;/wpt&gt;</v>
      </c>
    </row>
    <row r="181" spans="1:11" x14ac:dyDescent="0.3">
      <c r="A181" s="3">
        <f>DataEntry!R181</f>
        <v>0</v>
      </c>
      <c r="B181" s="3">
        <f>DataEntry!B181</f>
        <v>0</v>
      </c>
      <c r="C181" s="3">
        <f>DataEntry!C181</f>
        <v>0</v>
      </c>
      <c r="D181" s="3" t="str">
        <f>CONCATENATE(DataEntry!T181,", ",DataEntry!S181)</f>
        <v xml:space="preserve">, </v>
      </c>
      <c r="E181" s="23" t="str">
        <f>CONCATENATE(DataEntry!F181,"/",DataEntry!N181)</f>
        <v>/</v>
      </c>
      <c r="F181" s="3" t="str">
        <f t="shared" si="23"/>
        <v>&lt;wpt lat="0" lon="0"&gt;</v>
      </c>
      <c r="G181" s="3" t="str">
        <f t="shared" si="24"/>
        <v>&lt;name&gt;0&lt;/name&gt;</v>
      </c>
      <c r="H181" s="3" t="str">
        <f t="shared" si="25"/>
        <v>&lt;cmt&gt;/&lt;/cmt&gt;</v>
      </c>
      <c r="I181" s="3" t="str">
        <f t="shared" si="26"/>
        <v>&lt;sym&gt;, &lt;/sym&gt;</v>
      </c>
      <c r="K181" s="3" t="str">
        <f t="shared" si="22"/>
        <v>&lt;wpt lat="0" lon="0"&gt;&lt;name&gt;0&lt;/name&gt;&lt;cmt&gt;/&lt;/cmt&gt;&lt;sym&gt;, &lt;/sym&gt;&lt;/wpt&gt;</v>
      </c>
    </row>
    <row r="182" spans="1:11" x14ac:dyDescent="0.3">
      <c r="A182" s="3">
        <f>DataEntry!R182</f>
        <v>0</v>
      </c>
      <c r="B182" s="3">
        <f>DataEntry!B182</f>
        <v>0</v>
      </c>
      <c r="C182" s="3">
        <f>DataEntry!C182</f>
        <v>0</v>
      </c>
      <c r="D182" s="3" t="str">
        <f>CONCATENATE(DataEntry!T182,", ",DataEntry!S182)</f>
        <v xml:space="preserve">, </v>
      </c>
      <c r="E182" s="23" t="str">
        <f>CONCATENATE(DataEntry!F182,"/",DataEntry!N182)</f>
        <v>/</v>
      </c>
      <c r="F182" s="3" t="str">
        <f t="shared" si="23"/>
        <v>&lt;wpt lat="0" lon="0"&gt;</v>
      </c>
      <c r="G182" s="3" t="str">
        <f t="shared" si="24"/>
        <v>&lt;name&gt;0&lt;/name&gt;</v>
      </c>
      <c r="H182" s="3" t="str">
        <f t="shared" si="25"/>
        <v>&lt;cmt&gt;/&lt;/cmt&gt;</v>
      </c>
      <c r="I182" s="3" t="str">
        <f t="shared" si="26"/>
        <v>&lt;sym&gt;, &lt;/sym&gt;</v>
      </c>
      <c r="K182" s="3" t="str">
        <f t="shared" si="22"/>
        <v>&lt;wpt lat="0" lon="0"&gt;&lt;name&gt;0&lt;/name&gt;&lt;cmt&gt;/&lt;/cmt&gt;&lt;sym&gt;, &lt;/sym&gt;&lt;/wpt&gt;</v>
      </c>
    </row>
    <row r="183" spans="1:11" x14ac:dyDescent="0.3">
      <c r="A183" s="3">
        <f>DataEntry!R183</f>
        <v>0</v>
      </c>
      <c r="B183" s="3">
        <f>DataEntry!B183</f>
        <v>0</v>
      </c>
      <c r="C183" s="3">
        <f>DataEntry!C183</f>
        <v>0</v>
      </c>
      <c r="D183" s="3" t="str">
        <f>CONCATENATE(DataEntry!T183,", ",DataEntry!S183)</f>
        <v xml:space="preserve">, </v>
      </c>
      <c r="E183" s="23" t="str">
        <f>CONCATENATE(DataEntry!F183,"/",DataEntry!N183)</f>
        <v>/</v>
      </c>
      <c r="F183" s="3" t="str">
        <f t="shared" si="23"/>
        <v>&lt;wpt lat="0" lon="0"&gt;</v>
      </c>
      <c r="G183" s="3" t="str">
        <f t="shared" si="24"/>
        <v>&lt;name&gt;0&lt;/name&gt;</v>
      </c>
      <c r="H183" s="3" t="str">
        <f t="shared" si="25"/>
        <v>&lt;cmt&gt;/&lt;/cmt&gt;</v>
      </c>
      <c r="I183" s="3" t="str">
        <f t="shared" si="26"/>
        <v>&lt;sym&gt;, &lt;/sym&gt;</v>
      </c>
      <c r="K183" s="3" t="str">
        <f t="shared" si="22"/>
        <v>&lt;wpt lat="0" lon="0"&gt;&lt;name&gt;0&lt;/name&gt;&lt;cmt&gt;/&lt;/cmt&gt;&lt;sym&gt;, &lt;/sym&gt;&lt;/wpt&gt;</v>
      </c>
    </row>
    <row r="184" spans="1:11" x14ac:dyDescent="0.3">
      <c r="A184" s="3">
        <f>DataEntry!R184</f>
        <v>0</v>
      </c>
      <c r="B184" s="3">
        <f>DataEntry!B184</f>
        <v>0</v>
      </c>
      <c r="C184" s="3">
        <f>DataEntry!C184</f>
        <v>0</v>
      </c>
      <c r="D184" s="3" t="str">
        <f>CONCATENATE(DataEntry!T184,", ",DataEntry!S184)</f>
        <v xml:space="preserve">, </v>
      </c>
      <c r="E184" s="23" t="str">
        <f>CONCATENATE(DataEntry!F184,"/",DataEntry!N184)</f>
        <v>/</v>
      </c>
      <c r="F184" s="3" t="str">
        <f t="shared" si="23"/>
        <v>&lt;wpt lat="0" lon="0"&gt;</v>
      </c>
      <c r="G184" s="3" t="str">
        <f t="shared" si="24"/>
        <v>&lt;name&gt;0&lt;/name&gt;</v>
      </c>
      <c r="H184" s="3" t="str">
        <f t="shared" si="25"/>
        <v>&lt;cmt&gt;/&lt;/cmt&gt;</v>
      </c>
      <c r="I184" s="3" t="str">
        <f t="shared" si="26"/>
        <v>&lt;sym&gt;, &lt;/sym&gt;</v>
      </c>
      <c r="K184" s="3" t="str">
        <f t="shared" si="22"/>
        <v>&lt;wpt lat="0" lon="0"&gt;&lt;name&gt;0&lt;/name&gt;&lt;cmt&gt;/&lt;/cmt&gt;&lt;sym&gt;, &lt;/sym&gt;&lt;/wpt&gt;</v>
      </c>
    </row>
    <row r="185" spans="1:11" x14ac:dyDescent="0.3">
      <c r="A185" s="3">
        <f>DataEntry!R185</f>
        <v>0</v>
      </c>
      <c r="B185" s="3">
        <f>DataEntry!B185</f>
        <v>0</v>
      </c>
      <c r="C185" s="3">
        <f>DataEntry!C185</f>
        <v>0</v>
      </c>
      <c r="D185" s="3" t="str">
        <f>CONCATENATE(DataEntry!T185,", ",DataEntry!S185)</f>
        <v xml:space="preserve">, </v>
      </c>
      <c r="E185" s="23" t="str">
        <f>CONCATENATE(DataEntry!F185,"/",DataEntry!N185)</f>
        <v>/</v>
      </c>
      <c r="F185" s="3" t="str">
        <f t="shared" si="23"/>
        <v>&lt;wpt lat="0" lon="0"&gt;</v>
      </c>
      <c r="G185" s="3" t="str">
        <f t="shared" si="24"/>
        <v>&lt;name&gt;0&lt;/name&gt;</v>
      </c>
      <c r="H185" s="3" t="str">
        <f t="shared" si="25"/>
        <v>&lt;cmt&gt;/&lt;/cmt&gt;</v>
      </c>
      <c r="I185" s="3" t="str">
        <f t="shared" si="26"/>
        <v>&lt;sym&gt;, &lt;/sym&gt;</v>
      </c>
      <c r="K185" s="3" t="str">
        <f t="shared" si="22"/>
        <v>&lt;wpt lat="0" lon="0"&gt;&lt;name&gt;0&lt;/name&gt;&lt;cmt&gt;/&lt;/cmt&gt;&lt;sym&gt;, &lt;/sym&gt;&lt;/wpt&gt;</v>
      </c>
    </row>
    <row r="186" spans="1:11" x14ac:dyDescent="0.3">
      <c r="A186" s="3">
        <f>DataEntry!R186</f>
        <v>0</v>
      </c>
      <c r="B186" s="3">
        <f>DataEntry!B186</f>
        <v>0</v>
      </c>
      <c r="C186" s="3">
        <f>DataEntry!C186</f>
        <v>0</v>
      </c>
      <c r="D186" s="3" t="str">
        <f>CONCATENATE(DataEntry!T186,", ",DataEntry!S186)</f>
        <v xml:space="preserve">, </v>
      </c>
      <c r="E186" s="23" t="str">
        <f>CONCATENATE(DataEntry!F186,"/",DataEntry!N186)</f>
        <v>/</v>
      </c>
      <c r="F186" s="3" t="str">
        <f t="shared" si="23"/>
        <v>&lt;wpt lat="0" lon="0"&gt;</v>
      </c>
      <c r="G186" s="3" t="str">
        <f t="shared" si="24"/>
        <v>&lt;name&gt;0&lt;/name&gt;</v>
      </c>
      <c r="H186" s="3" t="str">
        <f t="shared" si="25"/>
        <v>&lt;cmt&gt;/&lt;/cmt&gt;</v>
      </c>
      <c r="I186" s="3" t="str">
        <f t="shared" si="26"/>
        <v>&lt;sym&gt;, &lt;/sym&gt;</v>
      </c>
      <c r="K186" s="3" t="str">
        <f t="shared" si="22"/>
        <v>&lt;wpt lat="0" lon="0"&gt;&lt;name&gt;0&lt;/name&gt;&lt;cmt&gt;/&lt;/cmt&gt;&lt;sym&gt;, &lt;/sym&gt;&lt;/wpt&gt;</v>
      </c>
    </row>
    <row r="187" spans="1:11" x14ac:dyDescent="0.3">
      <c r="A187" s="3">
        <f>DataEntry!R187</f>
        <v>0</v>
      </c>
      <c r="B187" s="3">
        <f>DataEntry!B187</f>
        <v>0</v>
      </c>
      <c r="C187" s="3">
        <f>DataEntry!C187</f>
        <v>0</v>
      </c>
      <c r="D187" s="3" t="str">
        <f>CONCATENATE(DataEntry!T187,", ",DataEntry!S187)</f>
        <v xml:space="preserve">, </v>
      </c>
      <c r="E187" s="23" t="str">
        <f>CONCATENATE(DataEntry!F187,"/",DataEntry!N187)</f>
        <v>/</v>
      </c>
      <c r="F187" s="3" t="str">
        <f t="shared" si="23"/>
        <v>&lt;wpt lat="0" lon="0"&gt;</v>
      </c>
      <c r="G187" s="3" t="str">
        <f t="shared" si="24"/>
        <v>&lt;name&gt;0&lt;/name&gt;</v>
      </c>
      <c r="H187" s="3" t="str">
        <f t="shared" si="25"/>
        <v>&lt;cmt&gt;/&lt;/cmt&gt;</v>
      </c>
      <c r="I187" s="3" t="str">
        <f t="shared" si="26"/>
        <v>&lt;sym&gt;, &lt;/sym&gt;</v>
      </c>
      <c r="K187" s="3" t="str">
        <f t="shared" si="22"/>
        <v>&lt;wpt lat="0" lon="0"&gt;&lt;name&gt;0&lt;/name&gt;&lt;cmt&gt;/&lt;/cmt&gt;&lt;sym&gt;, &lt;/sym&gt;&lt;/wpt&gt;</v>
      </c>
    </row>
    <row r="188" spans="1:11" x14ac:dyDescent="0.3">
      <c r="A188" s="3">
        <f>DataEntry!R188</f>
        <v>0</v>
      </c>
      <c r="B188" s="3">
        <f>DataEntry!B188</f>
        <v>0</v>
      </c>
      <c r="C188" s="3">
        <f>DataEntry!C188</f>
        <v>0</v>
      </c>
      <c r="D188" s="3" t="str">
        <f>CONCATENATE(DataEntry!T188,", ",DataEntry!S188)</f>
        <v xml:space="preserve">, </v>
      </c>
      <c r="E188" s="23" t="str">
        <f>CONCATENATE(DataEntry!F188,"/",DataEntry!N188)</f>
        <v>/</v>
      </c>
      <c r="F188" s="3" t="str">
        <f t="shared" si="23"/>
        <v>&lt;wpt lat="0" lon="0"&gt;</v>
      </c>
      <c r="G188" s="3" t="str">
        <f t="shared" si="24"/>
        <v>&lt;name&gt;0&lt;/name&gt;</v>
      </c>
      <c r="H188" s="3" t="str">
        <f t="shared" si="25"/>
        <v>&lt;cmt&gt;/&lt;/cmt&gt;</v>
      </c>
      <c r="I188" s="3" t="str">
        <f t="shared" si="26"/>
        <v>&lt;sym&gt;, &lt;/sym&gt;</v>
      </c>
      <c r="K188" s="3" t="str">
        <f t="shared" si="22"/>
        <v>&lt;wpt lat="0" lon="0"&gt;&lt;name&gt;0&lt;/name&gt;&lt;cmt&gt;/&lt;/cmt&gt;&lt;sym&gt;, &lt;/sym&gt;&lt;/wpt&gt;</v>
      </c>
    </row>
    <row r="189" spans="1:11" x14ac:dyDescent="0.3">
      <c r="A189" s="3">
        <f>DataEntry!R189</f>
        <v>0</v>
      </c>
      <c r="B189" s="3">
        <f>DataEntry!B189</f>
        <v>0</v>
      </c>
      <c r="C189" s="3">
        <f>DataEntry!C189</f>
        <v>0</v>
      </c>
      <c r="D189" s="3" t="str">
        <f>CONCATENATE(DataEntry!T189,", ",DataEntry!S189)</f>
        <v xml:space="preserve">, </v>
      </c>
      <c r="E189" s="23" t="str">
        <f>CONCATENATE(DataEntry!F189,"/",DataEntry!N189)</f>
        <v>/</v>
      </c>
      <c r="F189" s="3" t="str">
        <f t="shared" si="23"/>
        <v>&lt;wpt lat="0" lon="0"&gt;</v>
      </c>
      <c r="G189" s="3" t="str">
        <f t="shared" si="24"/>
        <v>&lt;name&gt;0&lt;/name&gt;</v>
      </c>
      <c r="H189" s="3" t="str">
        <f t="shared" si="25"/>
        <v>&lt;cmt&gt;/&lt;/cmt&gt;</v>
      </c>
      <c r="I189" s="3" t="str">
        <f t="shared" si="26"/>
        <v>&lt;sym&gt;, &lt;/sym&gt;</v>
      </c>
      <c r="K189" s="3" t="str">
        <f t="shared" si="22"/>
        <v>&lt;wpt lat="0" lon="0"&gt;&lt;name&gt;0&lt;/name&gt;&lt;cmt&gt;/&lt;/cmt&gt;&lt;sym&gt;, &lt;/sym&gt;&lt;/wpt&gt;</v>
      </c>
    </row>
    <row r="190" spans="1:11" x14ac:dyDescent="0.3">
      <c r="A190" s="3">
        <f>DataEntry!R190</f>
        <v>0</v>
      </c>
      <c r="B190" s="3">
        <f>DataEntry!B190</f>
        <v>0</v>
      </c>
      <c r="C190" s="3">
        <f>DataEntry!C190</f>
        <v>0</v>
      </c>
      <c r="D190" s="3" t="str">
        <f>CONCATENATE(DataEntry!T190,", ",DataEntry!S190)</f>
        <v xml:space="preserve">, </v>
      </c>
      <c r="E190" s="23" t="str">
        <f>CONCATENATE(DataEntry!F190,"/",DataEntry!N190)</f>
        <v>/</v>
      </c>
      <c r="F190" s="3" t="str">
        <f t="shared" si="23"/>
        <v>&lt;wpt lat="0" lon="0"&gt;</v>
      </c>
      <c r="G190" s="3" t="str">
        <f t="shared" si="24"/>
        <v>&lt;name&gt;0&lt;/name&gt;</v>
      </c>
      <c r="H190" s="3" t="str">
        <f t="shared" si="25"/>
        <v>&lt;cmt&gt;/&lt;/cmt&gt;</v>
      </c>
      <c r="I190" s="3" t="str">
        <f t="shared" si="26"/>
        <v>&lt;sym&gt;, &lt;/sym&gt;</v>
      </c>
      <c r="K190" s="3" t="str">
        <f t="shared" si="22"/>
        <v>&lt;wpt lat="0" lon="0"&gt;&lt;name&gt;0&lt;/name&gt;&lt;cmt&gt;/&lt;/cmt&gt;&lt;sym&gt;, &lt;/sym&gt;&lt;/wpt&gt;</v>
      </c>
    </row>
    <row r="191" spans="1:11" x14ac:dyDescent="0.3">
      <c r="A191" s="3">
        <f>DataEntry!R191</f>
        <v>0</v>
      </c>
      <c r="B191" s="3">
        <f>DataEntry!B191</f>
        <v>0</v>
      </c>
      <c r="C191" s="3">
        <f>DataEntry!C191</f>
        <v>0</v>
      </c>
      <c r="D191" s="3" t="str">
        <f>CONCATENATE(DataEntry!T191,", ",DataEntry!S191)</f>
        <v xml:space="preserve">, </v>
      </c>
      <c r="E191" s="23" t="str">
        <f>CONCATENATE(DataEntry!F191,"/",DataEntry!N191)</f>
        <v>/</v>
      </c>
      <c r="F191" s="3" t="str">
        <f t="shared" si="23"/>
        <v>&lt;wpt lat="0" lon="0"&gt;</v>
      </c>
      <c r="G191" s="3" t="str">
        <f t="shared" si="24"/>
        <v>&lt;name&gt;0&lt;/name&gt;</v>
      </c>
      <c r="H191" s="3" t="str">
        <f t="shared" si="25"/>
        <v>&lt;cmt&gt;/&lt;/cmt&gt;</v>
      </c>
      <c r="I191" s="3" t="str">
        <f t="shared" si="26"/>
        <v>&lt;sym&gt;, &lt;/sym&gt;</v>
      </c>
      <c r="K191" s="3" t="str">
        <f t="shared" si="22"/>
        <v>&lt;wpt lat="0" lon="0"&gt;&lt;name&gt;0&lt;/name&gt;&lt;cmt&gt;/&lt;/cmt&gt;&lt;sym&gt;, &lt;/sym&gt;&lt;/wpt&gt;</v>
      </c>
    </row>
    <row r="192" spans="1:11" x14ac:dyDescent="0.3">
      <c r="A192" s="3">
        <f>DataEntry!R192</f>
        <v>0</v>
      </c>
      <c r="B192" s="3">
        <f>DataEntry!B192</f>
        <v>0</v>
      </c>
      <c r="C192" s="3">
        <f>DataEntry!C192</f>
        <v>0</v>
      </c>
      <c r="D192" s="3" t="str">
        <f>CONCATENATE(DataEntry!T192,", ",DataEntry!S192)</f>
        <v xml:space="preserve">, </v>
      </c>
      <c r="E192" s="23" t="str">
        <f>CONCATENATE(DataEntry!F192,"/",DataEntry!N192)</f>
        <v>/</v>
      </c>
      <c r="F192" s="3" t="str">
        <f t="shared" si="23"/>
        <v>&lt;wpt lat="0" lon="0"&gt;</v>
      </c>
      <c r="G192" s="3" t="str">
        <f t="shared" si="24"/>
        <v>&lt;name&gt;0&lt;/name&gt;</v>
      </c>
      <c r="H192" s="3" t="str">
        <f t="shared" si="25"/>
        <v>&lt;cmt&gt;/&lt;/cmt&gt;</v>
      </c>
      <c r="I192" s="3" t="str">
        <f t="shared" si="26"/>
        <v>&lt;sym&gt;, &lt;/sym&gt;</v>
      </c>
      <c r="K192" s="3" t="str">
        <f t="shared" si="22"/>
        <v>&lt;wpt lat="0" lon="0"&gt;&lt;name&gt;0&lt;/name&gt;&lt;cmt&gt;/&lt;/cmt&gt;&lt;sym&gt;, &lt;/sym&gt;&lt;/wpt&gt;</v>
      </c>
    </row>
    <row r="193" spans="1:11" x14ac:dyDescent="0.3">
      <c r="A193" s="3">
        <f>DataEntry!R193</f>
        <v>0</v>
      </c>
      <c r="B193" s="3">
        <f>DataEntry!B193</f>
        <v>0</v>
      </c>
      <c r="C193" s="3">
        <f>DataEntry!C193</f>
        <v>0</v>
      </c>
      <c r="D193" s="3" t="str">
        <f>CONCATENATE(DataEntry!T193,", ",DataEntry!S193)</f>
        <v xml:space="preserve">, </v>
      </c>
      <c r="E193" s="23" t="str">
        <f>CONCATENATE(DataEntry!F193,"/",DataEntry!N193)</f>
        <v>/</v>
      </c>
      <c r="F193" s="3" t="str">
        <f t="shared" si="23"/>
        <v>&lt;wpt lat="0" lon="0"&gt;</v>
      </c>
      <c r="G193" s="3" t="str">
        <f t="shared" si="24"/>
        <v>&lt;name&gt;0&lt;/name&gt;</v>
      </c>
      <c r="H193" s="3" t="str">
        <f t="shared" si="25"/>
        <v>&lt;cmt&gt;/&lt;/cmt&gt;</v>
      </c>
      <c r="I193" s="3" t="str">
        <f t="shared" si="26"/>
        <v>&lt;sym&gt;, &lt;/sym&gt;</v>
      </c>
      <c r="K193" s="3" t="str">
        <f t="shared" si="22"/>
        <v>&lt;wpt lat="0" lon="0"&gt;&lt;name&gt;0&lt;/name&gt;&lt;cmt&gt;/&lt;/cmt&gt;&lt;sym&gt;, &lt;/sym&gt;&lt;/wpt&gt;</v>
      </c>
    </row>
    <row r="194" spans="1:11" x14ac:dyDescent="0.3">
      <c r="A194" s="3">
        <f>DataEntry!R194</f>
        <v>0</v>
      </c>
      <c r="B194" s="3">
        <f>DataEntry!B194</f>
        <v>0</v>
      </c>
      <c r="C194" s="3">
        <f>DataEntry!C194</f>
        <v>0</v>
      </c>
      <c r="D194" s="3" t="str">
        <f>CONCATENATE(DataEntry!T194,", ",DataEntry!S194)</f>
        <v xml:space="preserve">, </v>
      </c>
      <c r="E194" s="23" t="str">
        <f>CONCATENATE(DataEntry!F194,"/",DataEntry!N194)</f>
        <v>/</v>
      </c>
      <c r="F194" s="3" t="str">
        <f t="shared" ref="F194:F199" si="27">"&lt;wpt lat="&amp;CHAR(34)&amp;B194&amp;CHAR(34)&amp;" lon="&amp;CHAR(34)&amp;C194&amp;CHAR(34)&amp;"&gt;"</f>
        <v>&lt;wpt lat="0" lon="0"&gt;</v>
      </c>
      <c r="G194" s="3" t="str">
        <f t="shared" ref="G194:G199" si="28">"&lt;name&gt;"&amp;A194&amp;"&lt;/name&gt;"</f>
        <v>&lt;name&gt;0&lt;/name&gt;</v>
      </c>
      <c r="H194" s="3" t="str">
        <f t="shared" ref="H194:H199" si="29">"&lt;cmt&gt;"&amp;E194&amp;"&lt;/cmt&gt;"</f>
        <v>&lt;cmt&gt;/&lt;/cmt&gt;</v>
      </c>
      <c r="I194" s="3" t="str">
        <f t="shared" ref="I194:I199" si="30">"&lt;sym&gt;"&amp;D194&amp;"&lt;/sym&gt;"</f>
        <v>&lt;sym&gt;, &lt;/sym&gt;</v>
      </c>
      <c r="K194" s="3" t="str">
        <f t="shared" si="22"/>
        <v>&lt;wpt lat="0" lon="0"&gt;&lt;name&gt;0&lt;/name&gt;&lt;cmt&gt;/&lt;/cmt&gt;&lt;sym&gt;, &lt;/sym&gt;&lt;/wpt&gt;</v>
      </c>
    </row>
    <row r="195" spans="1:11" x14ac:dyDescent="0.3">
      <c r="A195" s="3">
        <f>DataEntry!R195</f>
        <v>0</v>
      </c>
      <c r="B195" s="3">
        <f>DataEntry!B195</f>
        <v>0</v>
      </c>
      <c r="C195" s="3">
        <f>DataEntry!C195</f>
        <v>0</v>
      </c>
      <c r="D195" s="3" t="str">
        <f>CONCATENATE(DataEntry!T195,", ",DataEntry!S195)</f>
        <v xml:space="preserve">, </v>
      </c>
      <c r="E195" s="23" t="str">
        <f>CONCATENATE(DataEntry!F195,"/",DataEntry!N195)</f>
        <v>/</v>
      </c>
      <c r="F195" s="3" t="str">
        <f t="shared" si="27"/>
        <v>&lt;wpt lat="0" lon="0"&gt;</v>
      </c>
      <c r="G195" s="3" t="str">
        <f t="shared" si="28"/>
        <v>&lt;name&gt;0&lt;/name&gt;</v>
      </c>
      <c r="H195" s="3" t="str">
        <f t="shared" si="29"/>
        <v>&lt;cmt&gt;/&lt;/cmt&gt;</v>
      </c>
      <c r="I195" s="3" t="str">
        <f t="shared" si="30"/>
        <v>&lt;sym&gt;, &lt;/sym&gt;</v>
      </c>
      <c r="K195" s="3" t="str">
        <f>F195&amp;G195&amp;H195&amp;I195&amp;"&lt;/wpt&gt;"</f>
        <v>&lt;wpt lat="0" lon="0"&gt;&lt;name&gt;0&lt;/name&gt;&lt;cmt&gt;/&lt;/cmt&gt;&lt;sym&gt;, &lt;/sym&gt;&lt;/wpt&gt;</v>
      </c>
    </row>
    <row r="196" spans="1:11" x14ac:dyDescent="0.3">
      <c r="A196" s="3">
        <f>DataEntry!R196</f>
        <v>0</v>
      </c>
      <c r="B196" s="3">
        <f>DataEntry!B196</f>
        <v>0</v>
      </c>
      <c r="C196" s="3">
        <f>DataEntry!C196</f>
        <v>0</v>
      </c>
      <c r="D196" s="3" t="str">
        <f>CONCATENATE(DataEntry!T196,", ",DataEntry!S196)</f>
        <v xml:space="preserve">, </v>
      </c>
      <c r="E196" s="23" t="str">
        <f>CONCATENATE(DataEntry!F196,"/",DataEntry!N196)</f>
        <v>/</v>
      </c>
      <c r="F196" s="3" t="str">
        <f t="shared" si="27"/>
        <v>&lt;wpt lat="0" lon="0"&gt;</v>
      </c>
      <c r="G196" s="3" t="str">
        <f t="shared" si="28"/>
        <v>&lt;name&gt;0&lt;/name&gt;</v>
      </c>
      <c r="H196" s="3" t="str">
        <f t="shared" si="29"/>
        <v>&lt;cmt&gt;/&lt;/cmt&gt;</v>
      </c>
      <c r="I196" s="3" t="str">
        <f t="shared" si="30"/>
        <v>&lt;sym&gt;, &lt;/sym&gt;</v>
      </c>
      <c r="K196" s="3" t="str">
        <f>F196&amp;G196&amp;H196&amp;I196&amp;"&lt;/wpt&gt;"</f>
        <v>&lt;wpt lat="0" lon="0"&gt;&lt;name&gt;0&lt;/name&gt;&lt;cmt&gt;/&lt;/cmt&gt;&lt;sym&gt;, &lt;/sym&gt;&lt;/wpt&gt;</v>
      </c>
    </row>
    <row r="197" spans="1:11" x14ac:dyDescent="0.3">
      <c r="A197" s="3">
        <f>DataEntry!R197</f>
        <v>0</v>
      </c>
      <c r="B197" s="3">
        <f>DataEntry!B197</f>
        <v>0</v>
      </c>
      <c r="C197" s="3">
        <f>DataEntry!C197</f>
        <v>0</v>
      </c>
      <c r="D197" s="3" t="str">
        <f>CONCATENATE(DataEntry!T197,", ",DataEntry!S197)</f>
        <v xml:space="preserve">, </v>
      </c>
      <c r="E197" s="23" t="str">
        <f>CONCATENATE(DataEntry!F197,"/",DataEntry!N197)</f>
        <v>/</v>
      </c>
      <c r="F197" s="3" t="str">
        <f t="shared" si="27"/>
        <v>&lt;wpt lat="0" lon="0"&gt;</v>
      </c>
      <c r="G197" s="3" t="str">
        <f t="shared" si="28"/>
        <v>&lt;name&gt;0&lt;/name&gt;</v>
      </c>
      <c r="H197" s="3" t="str">
        <f t="shared" si="29"/>
        <v>&lt;cmt&gt;/&lt;/cmt&gt;</v>
      </c>
      <c r="I197" s="3" t="str">
        <f t="shared" si="30"/>
        <v>&lt;sym&gt;, &lt;/sym&gt;</v>
      </c>
      <c r="K197" s="3" t="str">
        <f>F197&amp;G197&amp;H197&amp;I197&amp;"&lt;/wpt&gt;"</f>
        <v>&lt;wpt lat="0" lon="0"&gt;&lt;name&gt;0&lt;/name&gt;&lt;cmt&gt;/&lt;/cmt&gt;&lt;sym&gt;, &lt;/sym&gt;&lt;/wpt&gt;</v>
      </c>
    </row>
    <row r="198" spans="1:11" x14ac:dyDescent="0.3">
      <c r="A198" s="3">
        <f>DataEntry!R198</f>
        <v>0</v>
      </c>
      <c r="B198" s="3">
        <f>DataEntry!B198</f>
        <v>0</v>
      </c>
      <c r="C198" s="3">
        <f>DataEntry!C198</f>
        <v>0</v>
      </c>
      <c r="D198" s="3" t="str">
        <f>CONCATENATE(DataEntry!T198,", ",DataEntry!S198)</f>
        <v xml:space="preserve">, </v>
      </c>
      <c r="E198" s="23" t="str">
        <f>CONCATENATE(DataEntry!F198,"/",DataEntry!N198)</f>
        <v>/</v>
      </c>
      <c r="F198" s="3" t="str">
        <f t="shared" si="27"/>
        <v>&lt;wpt lat="0" lon="0"&gt;</v>
      </c>
      <c r="G198" s="3" t="str">
        <f t="shared" si="28"/>
        <v>&lt;name&gt;0&lt;/name&gt;</v>
      </c>
      <c r="H198" s="3" t="str">
        <f t="shared" si="29"/>
        <v>&lt;cmt&gt;/&lt;/cmt&gt;</v>
      </c>
      <c r="I198" s="3" t="str">
        <f t="shared" si="30"/>
        <v>&lt;sym&gt;, &lt;/sym&gt;</v>
      </c>
      <c r="K198" s="3" t="str">
        <f>F198&amp;G198&amp;H198&amp;I198&amp;"&lt;/wpt&gt;"</f>
        <v>&lt;wpt lat="0" lon="0"&gt;&lt;name&gt;0&lt;/name&gt;&lt;cmt&gt;/&lt;/cmt&gt;&lt;sym&gt;, &lt;/sym&gt;&lt;/wpt&gt;</v>
      </c>
    </row>
    <row r="199" spans="1:11" x14ac:dyDescent="0.3">
      <c r="A199" s="3">
        <f>DataEntry!R199</f>
        <v>0</v>
      </c>
      <c r="B199" s="3">
        <f>DataEntry!B199</f>
        <v>0</v>
      </c>
      <c r="C199" s="3">
        <f>DataEntry!C199</f>
        <v>0</v>
      </c>
      <c r="D199" s="3" t="str">
        <f>CONCATENATE(DataEntry!T199,", ",DataEntry!S199)</f>
        <v xml:space="preserve">, </v>
      </c>
      <c r="E199" s="23" t="str">
        <f>CONCATENATE(DataEntry!F199,"/",DataEntry!N199)</f>
        <v>/</v>
      </c>
      <c r="F199" s="3" t="str">
        <f t="shared" si="27"/>
        <v>&lt;wpt lat="0" lon="0"&gt;</v>
      </c>
      <c r="G199" s="3" t="str">
        <f t="shared" si="28"/>
        <v>&lt;name&gt;0&lt;/name&gt;</v>
      </c>
      <c r="H199" s="3" t="str">
        <f t="shared" si="29"/>
        <v>&lt;cmt&gt;/&lt;/cmt&gt;</v>
      </c>
      <c r="I199" s="3" t="str">
        <f t="shared" si="30"/>
        <v>&lt;sym&gt;, &lt;/sym&gt;</v>
      </c>
      <c r="K199" s="3" t="str">
        <f>F199&amp;G199&amp;H199&amp;I199&amp;"&lt;/wpt&gt;"</f>
        <v>&lt;wpt lat="0" lon="0"&gt;&lt;name&gt;0&lt;/name&gt;&lt;cmt&gt;/&lt;/cmt&gt;&lt;sym&gt;, &lt;/sym&gt;&lt;/wpt&gt;</v>
      </c>
    </row>
    <row r="200" spans="1:11" x14ac:dyDescent="0.3">
      <c r="A200" s="3">
        <f>DataEntry!R200</f>
        <v>0</v>
      </c>
      <c r="B200" s="3">
        <f>DataEntry!B200</f>
        <v>0</v>
      </c>
      <c r="C200" s="3">
        <f>DataEntry!C200</f>
        <v>0</v>
      </c>
      <c r="D200" s="3" t="str">
        <f>CONCATENATE(DataEntry!T200,", ",DataEntry!S200)</f>
        <v xml:space="preserve">, </v>
      </c>
      <c r="E200" s="23" t="str">
        <f>CONCATENATE(DataEntry!F200,"/",DataEntry!N200)</f>
        <v>/</v>
      </c>
    </row>
    <row r="201" spans="1:11" x14ac:dyDescent="0.3">
      <c r="A201" s="3">
        <f>DataEntry!R201</f>
        <v>0</v>
      </c>
      <c r="B201" s="3">
        <f>DataEntry!B201</f>
        <v>0</v>
      </c>
      <c r="C201" s="3">
        <f>DataEntry!C201</f>
        <v>0</v>
      </c>
      <c r="D201" s="3" t="str">
        <f>CONCATENATE(DataEntry!T201,", ",DataEntry!S201)</f>
        <v xml:space="preserve">, </v>
      </c>
      <c r="E201" s="23" t="str">
        <f>CONCATENATE(DataEntry!F201,"/",DataEntry!N201)</f>
        <v>/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DataEntry</vt:lpstr>
      <vt:lpstr>HELPER</vt:lpstr>
      <vt:lpstr>MakeGPX</vt:lpstr>
      <vt:lpstr>Colors</vt:lpstr>
      <vt:lpstr>High_boarder</vt:lpstr>
      <vt:lpstr>MA</vt:lpstr>
      <vt:lpstr>MED_Boarder</vt:lpstr>
      <vt:lpstr>MI</vt:lpstr>
      <vt:lpstr>Names</vt:lpstr>
      <vt:lpstr>PO</vt:lpstr>
      <vt:lpstr>Points</vt:lpstr>
      <vt:lpstr>Symbol</vt:lpstr>
    </vt:vector>
  </TitlesOfParts>
  <Company>Avaloq Evolution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ihp</dc:creator>
  <cp:lastModifiedBy>peter ihlo</cp:lastModifiedBy>
  <dcterms:created xsi:type="dcterms:W3CDTF">2016-05-20T09:39:37Z</dcterms:created>
  <dcterms:modified xsi:type="dcterms:W3CDTF">2019-12-17T13:41:15Z</dcterms:modified>
</cp:coreProperties>
</file>